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KOMUNIKACE..." sheetId="2" r:id="rId2"/>
    <sheet name="SO 02 - OPRAVA KOMUNIKACE...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01 - OPRAVA KOMUNIKACE...'!$C$85:$K$164</definedName>
    <definedName name="_xlnm.Print_Area" localSheetId="1">'SO 01 - OPRAVA KOMUNIKACE...'!$C$4:$J$39,'SO 01 - OPRAVA KOMUNIKACE...'!$C$45:$J$67,'SO 01 - OPRAVA KOMUNIKACE...'!$C$73:$K$164</definedName>
    <definedName name="_xlnm.Print_Titles" localSheetId="1">'SO 01 - OPRAVA KOMUNIKACE...'!$85:$85</definedName>
    <definedName name="_xlnm._FilterDatabase" localSheetId="2" hidden="1">'SO 02 - OPRAVA KOMUNIKACE...'!$C$85:$K$197</definedName>
    <definedName name="_xlnm.Print_Area" localSheetId="2">'SO 02 - OPRAVA KOMUNIKACE...'!$C$4:$J$39,'SO 02 - OPRAVA KOMUNIKACE...'!$C$45:$J$67,'SO 02 - OPRAVA KOMUNIKACE...'!$C$73:$K$197</definedName>
    <definedName name="_xlnm.Print_Titles" localSheetId="2">'SO 02 - OPRAVA KOMUNIKACE...'!$85:$85</definedName>
    <definedName name="_xlnm._FilterDatabase" localSheetId="3" hidden="1">'VRN - VEDLEJŠÍ ROZPOČTOVÉ...'!$C$84:$K$134</definedName>
    <definedName name="_xlnm.Print_Area" localSheetId="3">'VRN - VEDLEJŠÍ ROZPOČTOVÉ...'!$C$4:$J$39,'VRN - VEDLEJŠÍ ROZPOČTOVÉ...'!$C$45:$J$66,'VRN - VEDLEJŠÍ ROZPOČTOVÉ...'!$C$72:$K$134</definedName>
    <definedName name="_xlnm.Print_Titles" localSheetId="3">'VRN - VEDLEJŠÍ ROZPOČTOVÉ...'!$84:$84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T122"/>
  <c r="R123"/>
  <c r="R122"/>
  <c r="P123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3" r="J37"/>
  <c r="J36"/>
  <c i="1" r="AY56"/>
  <c i="3" r="J35"/>
  <c i="1" r="AX56"/>
  <c i="3" r="BI196"/>
  <c r="BH196"/>
  <c r="BG196"/>
  <c r="BF196"/>
  <c r="T196"/>
  <c r="T195"/>
  <c r="R196"/>
  <c r="R195"/>
  <c r="P196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BI129"/>
  <c r="BH129"/>
  <c r="BG129"/>
  <c r="BF129"/>
  <c r="T129"/>
  <c r="R129"/>
  <c r="P129"/>
  <c r="BI126"/>
  <c r="BH126"/>
  <c r="BG126"/>
  <c r="BF126"/>
  <c r="T126"/>
  <c r="T125"/>
  <c r="R126"/>
  <c r="R125"/>
  <c r="P126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48"/>
  <c i="2" r="J37"/>
  <c r="J36"/>
  <c i="1" r="AY55"/>
  <c i="2" r="J35"/>
  <c i="1" r="AX55"/>
  <c i="2" r="BI163"/>
  <c r="BH163"/>
  <c r="BG163"/>
  <c r="BF163"/>
  <c r="T163"/>
  <c r="T162"/>
  <c r="R163"/>
  <c r="R162"/>
  <c r="P163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T114"/>
  <c r="R115"/>
  <c r="R114"/>
  <c r="P115"/>
  <c r="P114"/>
  <c r="BI112"/>
  <c r="BH112"/>
  <c r="BG112"/>
  <c r="BF112"/>
  <c r="T112"/>
  <c r="R112"/>
  <c r="P112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48"/>
  <c i="1" r="L50"/>
  <c r="AM50"/>
  <c r="AM49"/>
  <c r="L49"/>
  <c r="AM47"/>
  <c r="L47"/>
  <c r="L45"/>
  <c r="L44"/>
  <c i="2" r="BK137"/>
  <c i="3" r="J190"/>
  <c i="2" r="J159"/>
  <c i="3" r="J145"/>
  <c i="4" r="BK108"/>
  <c i="3" r="J161"/>
  <c i="4" r="BK98"/>
  <c i="3" r="J192"/>
  <c i="4" r="BK105"/>
  <c i="2" r="BK132"/>
  <c i="3" r="BK177"/>
  <c i="2" r="J153"/>
  <c r="J115"/>
  <c i="3" r="J141"/>
  <c i="4" r="BK131"/>
  <c i="3" r="BK182"/>
  <c i="2" r="J135"/>
  <c i="3" r="J157"/>
  <c i="2" r="J150"/>
  <c i="3" r="BK97"/>
  <c i="2" r="J130"/>
  <c i="3" r="BK129"/>
  <c r="J94"/>
  <c i="2" r="J92"/>
  <c i="3" r="BK116"/>
  <c i="2" r="BK127"/>
  <c i="3" r="BK120"/>
  <c i="2" r="BK146"/>
  <c i="3" r="BK152"/>
  <c i="4" r="BK119"/>
  <c i="2" r="J104"/>
  <c i="3" r="BK192"/>
  <c i="2" r="J144"/>
  <c i="3" r="BK143"/>
  <c i="4" r="BK112"/>
  <c i="3" r="J149"/>
  <c i="4" r="BK96"/>
  <c i="2" r="BK156"/>
  <c i="3" r="J91"/>
  <c i="4" r="BK102"/>
  <c i="2" r="J120"/>
  <c i="4" r="J112"/>
  <c i="2" r="J132"/>
  <c i="3" r="J136"/>
  <c i="2" r="BK163"/>
  <c i="3" r="J182"/>
  <c i="2" r="BK159"/>
  <c r="BK89"/>
  <c i="3" r="BK155"/>
  <c i="2" r="J146"/>
  <c i="3" r="BK136"/>
  <c r="BK111"/>
  <c i="2" r="BK100"/>
  <c i="3" r="J163"/>
  <c i="2" r="BK153"/>
  <c i="3" r="BK185"/>
  <c i="4" r="BK88"/>
  <c i="3" r="BK141"/>
  <c r="BK102"/>
  <c i="2" r="BK107"/>
  <c i="3" r="J99"/>
  <c i="2" r="J140"/>
  <c i="3" r="BK89"/>
  <c r="BK91"/>
  <c i="2" r="J118"/>
  <c i="3" r="J159"/>
  <c i="4" r="BK94"/>
  <c i="3" r="BK108"/>
  <c r="J97"/>
  <c i="2" r="J100"/>
  <c i="3" r="BK118"/>
  <c i="4" r="BK123"/>
  <c i="3" r="BK161"/>
  <c r="BK126"/>
  <c i="2" r="BK104"/>
  <c i="3" r="BK94"/>
  <c i="4" r="J116"/>
  <c i="2" r="J112"/>
  <c i="3" r="J167"/>
  <c i="4" r="J88"/>
  <c i="3" r="BK188"/>
  <c i="4" r="J105"/>
  <c i="2" r="J89"/>
  <c i="3" r="J111"/>
  <c i="2" r="BK150"/>
  <c i="3" r="J108"/>
  <c i="4" r="J94"/>
  <c i="3" r="BK172"/>
  <c i="4" r="J98"/>
  <c i="3" r="BK157"/>
  <c r="J120"/>
  <c i="4" r="J96"/>
  <c i="1" r="AS54"/>
  <c i="4" r="J102"/>
  <c i="2" r="J137"/>
  <c i="3" r="J196"/>
  <c i="2" r="BK142"/>
  <c i="3" r="BK147"/>
  <c i="2" r="J156"/>
  <c r="BK112"/>
  <c i="3" r="J177"/>
  <c i="2" r="BK115"/>
  <c i="3" r="J89"/>
  <c i="4" r="J108"/>
  <c i="2" r="J127"/>
  <c i="3" r="BK190"/>
  <c i="4" r="J123"/>
  <c i="3" r="J172"/>
  <c r="J185"/>
  <c i="4" r="J127"/>
  <c i="3" r="BK123"/>
  <c i="4" r="BK91"/>
  <c i="2" r="BK130"/>
  <c i="3" r="J129"/>
  <c i="2" r="J97"/>
  <c i="3" r="BK159"/>
  <c i="2" r="J107"/>
  <c i="3" r="J118"/>
  <c i="4" r="J131"/>
  <c i="3" r="BK99"/>
  <c i="4" r="J119"/>
  <c i="2" r="BK97"/>
  <c i="3" r="J123"/>
  <c i="2" r="BK144"/>
  <c i="3" r="J188"/>
  <c i="2" r="J122"/>
  <c i="3" r="BK145"/>
  <c r="J152"/>
  <c i="2" r="J142"/>
  <c i="3" r="BK163"/>
  <c i="4" r="J91"/>
  <c i="2" r="BK118"/>
  <c i="3" r="J147"/>
  <c i="2" r="BK135"/>
  <c i="3" r="J143"/>
  <c i="4" r="BK127"/>
  <c i="2" r="BK122"/>
  <c i="3" r="BK167"/>
  <c i="2" r="BK140"/>
  <c i="3" r="J116"/>
  <c i="4" r="BK116"/>
  <c i="2" r="BK92"/>
  <c i="3" r="J102"/>
  <c i="2" r="BK125"/>
  <c i="3" r="BK149"/>
  <c i="2" r="BK120"/>
  <c i="3" r="J155"/>
  <c r="J126"/>
  <c i="2" r="J163"/>
  <c i="3" r="BK196"/>
  <c r="BK113"/>
  <c i="2" r="J125"/>
  <c i="3" r="J113"/>
  <c i="2" l="1" r="R88"/>
  <c r="P117"/>
  <c i="3" r="P112"/>
  <c i="2" r="BK88"/>
  <c r="P103"/>
  <c r="P149"/>
  <c i="3" r="T88"/>
  <c r="R128"/>
  <c i="2" r="T88"/>
  <c r="T117"/>
  <c i="3" r="P88"/>
  <c r="R112"/>
  <c r="T128"/>
  <c i="4" r="P101"/>
  <c i="2" r="P88"/>
  <c r="P87"/>
  <c r="P86"/>
  <c i="1" r="AU55"/>
  <c i="2" r="T103"/>
  <c r="R149"/>
  <c i="3" r="BK112"/>
  <c r="J112"/>
  <c r="J62"/>
  <c r="BK166"/>
  <c r="J166"/>
  <c r="J65"/>
  <c i="4" r="BK87"/>
  <c r="J87"/>
  <c r="J61"/>
  <c r="BK101"/>
  <c r="J101"/>
  <c r="J62"/>
  <c r="P111"/>
  <c i="2" r="BK103"/>
  <c r="J103"/>
  <c r="J62"/>
  <c r="R117"/>
  <c i="3" r="R88"/>
  <c r="P128"/>
  <c r="T166"/>
  <c i="4" r="P87"/>
  <c r="BK111"/>
  <c r="J111"/>
  <c r="J63"/>
  <c i="2" r="BK117"/>
  <c r="J117"/>
  <c r="J64"/>
  <c r="T149"/>
  <c i="3" r="BK88"/>
  <c r="J88"/>
  <c r="J61"/>
  <c r="T112"/>
  <c r="P166"/>
  <c i="4" r="R87"/>
  <c r="R101"/>
  <c r="R111"/>
  <c i="2" r="R103"/>
  <c r="BK149"/>
  <c r="J149"/>
  <c r="J65"/>
  <c i="3" r="BK128"/>
  <c r="J128"/>
  <c r="J64"/>
  <c r="R166"/>
  <c i="4" r="T87"/>
  <c r="T101"/>
  <c r="T111"/>
  <c r="BK126"/>
  <c r="J126"/>
  <c r="J65"/>
  <c r="P126"/>
  <c r="R126"/>
  <c r="T126"/>
  <c i="2" r="BK162"/>
  <c r="J162"/>
  <c r="J66"/>
  <c r="BK114"/>
  <c r="J114"/>
  <c r="J63"/>
  <c i="3" r="BK195"/>
  <c r="J195"/>
  <c r="J66"/>
  <c r="BK125"/>
  <c r="J125"/>
  <c r="J63"/>
  <c i="4" r="BK122"/>
  <c r="J122"/>
  <c r="J64"/>
  <c r="BE94"/>
  <c r="BE112"/>
  <c r="BE119"/>
  <c r="BE131"/>
  <c r="F55"/>
  <c r="J79"/>
  <c r="BE88"/>
  <c r="BE91"/>
  <c r="BE108"/>
  <c r="BE96"/>
  <c r="BE98"/>
  <c r="E48"/>
  <c r="BE102"/>
  <c r="BE116"/>
  <c r="BE123"/>
  <c i="3" r="BK87"/>
  <c r="J87"/>
  <c r="J60"/>
  <c i="4" r="BE105"/>
  <c r="BE127"/>
  <c i="3" r="F83"/>
  <c r="E76"/>
  <c r="BE111"/>
  <c r="BE136"/>
  <c r="BE161"/>
  <c r="BE163"/>
  <c r="BE188"/>
  <c i="2" r="J88"/>
  <c r="J61"/>
  <c i="3" r="BE94"/>
  <c r="BE99"/>
  <c r="BE113"/>
  <c r="BE118"/>
  <c r="BE145"/>
  <c r="BE147"/>
  <c r="BE155"/>
  <c r="BE167"/>
  <c r="BE172"/>
  <c r="BE177"/>
  <c r="BE89"/>
  <c r="BE91"/>
  <c r="BE120"/>
  <c r="BE129"/>
  <c r="BE152"/>
  <c r="BE157"/>
  <c r="BE143"/>
  <c r="BE182"/>
  <c r="BE185"/>
  <c r="BE102"/>
  <c r="BE108"/>
  <c r="BE126"/>
  <c r="BE141"/>
  <c r="BE190"/>
  <c r="BE192"/>
  <c r="J52"/>
  <c r="BE116"/>
  <c r="BE123"/>
  <c r="BE149"/>
  <c r="BE159"/>
  <c r="BE97"/>
  <c r="BE196"/>
  <c i="2" r="E76"/>
  <c r="F83"/>
  <c r="BE122"/>
  <c r="BE125"/>
  <c r="BE107"/>
  <c r="BE112"/>
  <c r="BE115"/>
  <c r="J52"/>
  <c r="BE118"/>
  <c r="BE120"/>
  <c r="BE127"/>
  <c r="BE130"/>
  <c r="BE140"/>
  <c r="BE92"/>
  <c r="BE97"/>
  <c r="BE104"/>
  <c r="BE135"/>
  <c r="BE142"/>
  <c r="BE144"/>
  <c r="BE89"/>
  <c r="BE100"/>
  <c r="BE132"/>
  <c r="BE137"/>
  <c r="BE146"/>
  <c r="BE150"/>
  <c r="BE153"/>
  <c r="BE156"/>
  <c r="BE159"/>
  <c r="BE163"/>
  <c r="F37"/>
  <c i="1" r="BD55"/>
  <c i="2" r="J34"/>
  <c i="1" r="AW55"/>
  <c i="4" r="F36"/>
  <c i="1" r="BC57"/>
  <c i="2" r="F34"/>
  <c i="1" r="BA55"/>
  <c i="3" r="F37"/>
  <c i="1" r="BD56"/>
  <c i="3" r="F34"/>
  <c i="1" r="BA56"/>
  <c i="3" r="F36"/>
  <c i="1" r="BC56"/>
  <c i="2" r="F36"/>
  <c i="1" r="BC55"/>
  <c i="4" r="F37"/>
  <c i="1" r="BD57"/>
  <c i="4" r="F34"/>
  <c i="1" r="BA57"/>
  <c i="4" r="F35"/>
  <c i="1" r="BB57"/>
  <c i="4" r="J34"/>
  <c i="1" r="AW57"/>
  <c i="3" r="F35"/>
  <c i="1" r="BB56"/>
  <c i="2" r="F35"/>
  <c i="1" r="BB55"/>
  <c i="3" r="J34"/>
  <c i="1" r="AW56"/>
  <c i="4" l="1" r="P86"/>
  <c r="P85"/>
  <c i="1" r="AU57"/>
  <c i="3" r="P87"/>
  <c r="P86"/>
  <c i="1" r="AU56"/>
  <c i="4" r="T86"/>
  <c r="T85"/>
  <c i="2" r="T87"/>
  <c r="T86"/>
  <c i="3" r="T87"/>
  <c r="T86"/>
  <c i="2" r="BK87"/>
  <c r="BK86"/>
  <c r="J86"/>
  <c i="4" r="R86"/>
  <c r="R85"/>
  <c i="3" r="R87"/>
  <c r="R86"/>
  <c i="2" r="R87"/>
  <c r="R86"/>
  <c i="4" r="BK86"/>
  <c r="J86"/>
  <c r="J60"/>
  <c i="3" r="BK86"/>
  <c r="J86"/>
  <c r="J59"/>
  <c r="J33"/>
  <c i="1" r="AV56"/>
  <c r="AT56"/>
  <c i="2" r="F33"/>
  <c i="1" r="AZ55"/>
  <c i="4" r="J33"/>
  <c i="1" r="AV57"/>
  <c r="AT57"/>
  <c r="BD54"/>
  <c r="W33"/>
  <c i="2" r="J30"/>
  <c i="1" r="AG55"/>
  <c i="2" r="J33"/>
  <c i="1" r="AV55"/>
  <c r="AT55"/>
  <c r="AN55"/>
  <c i="4" r="F33"/>
  <c i="1" r="AZ57"/>
  <c i="3" r="F33"/>
  <c i="1" r="AZ56"/>
  <c r="BC54"/>
  <c r="AY54"/>
  <c r="BB54"/>
  <c r="W31"/>
  <c r="BA54"/>
  <c r="AW54"/>
  <c r="AK30"/>
  <c i="2" l="1" r="J87"/>
  <c r="J60"/>
  <c r="J59"/>
  <c i="4" r="BK85"/>
  <c r="J85"/>
  <c r="J59"/>
  <c i="2" r="J39"/>
  <c i="1" r="AU54"/>
  <c r="AZ54"/>
  <c r="AV54"/>
  <c r="AK29"/>
  <c r="W30"/>
  <c r="W32"/>
  <c i="3" r="J30"/>
  <c i="1" r="AG56"/>
  <c r="AX54"/>
  <c i="3" l="1" r="J39"/>
  <c i="1" r="AN56"/>
  <c i="4" r="J30"/>
  <c i="1" r="AG57"/>
  <c r="AT54"/>
  <c r="W29"/>
  <c i="4" l="1" r="J39"/>
  <c i="1" r="AN57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<sst xmlns="http://schemas.openxmlformats.org/spreadsheetml/2006/main">
  <si>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</si>
  <si>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</si>
  <si>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</si>
  <si>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</si>
  <si>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</si>
  <si>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{29d72c2d-c88e-4768-9ef3-794c9a04726e}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</si>
  <si>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</si>
  <si>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</si>
  <si>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</si>
  <si>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</si>
  <si>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</si>
  <si>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</si>
  <si>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</si>
  <si>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</si>
  <si>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2024-000006-1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</si>
  <si>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</si>
  <si>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</si>
  <si>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OPRAVY KOMUNIKACÍ ZR - UL.REVOLUČNÍ A OKRUŽNÍ DOLNÍ</t>
  </si>
  <si>
    <t>KSO:</t>
  </si>
  <si>
    <t/>
  </si>
  <si>
    <t>CC-CZ:</t>
  </si>
  <si>
    <t>Místo:</t>
  </si>
  <si>
    <t xml:space="preserve"> </t>
  </si>
  <si>
    <t>Datum:</t>
  </si>
  <si>
    <t>7. 2. 2024</t>
  </si>
  <si>
    <t>Zadavatel:</t>
  </si>
  <si>
    <t>IČ:</t>
  </si>
  <si>
    <t>Město Žďár nad Sázavou</t>
  </si>
  <si>
    <t>DIČ:</t>
  </si>
  <si>
    <t>Uchazeč:</t>
  </si>
  <si>
    <t>Vyplň údaj</t>
  </si>
  <si>
    <t>Projektant:</t>
  </si>
  <si>
    <t>18198228</t>
  </si>
  <si>
    <t>CZ18198228</t>
  </si>
  <si>
    <t>True</t>
  </si>
  <si>
    <t>Zpracovatel:</t>
  </si>
  <si>
    <t>PROfi Jihlava spol. s r.o. - Zbytovská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</si>
  <si>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</si>
  <si>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</si>
  <si>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</si>
  <si>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</si>
  <si>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</si>
  <si>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</si>
  <si>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</si>
  <si>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</si>
  <si>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</si>
  <si>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</si>
  <si>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</si>
  <si>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</si>
  <si>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</si>
  <si>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</si>
  <si>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</si>
  <si>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</si>
  <si>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</si>
  <si>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</si>
  <si>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</si>
  <si>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</si>
  <si>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</si>
  <si>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</si>
  <si>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</si>
  <si>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</si>
  <si>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</si>
  <si>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</si>
  <si>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</si>
  <si>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</si>
  <si>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</si>
  <si>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</si>
  <si>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</si>
  <si>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</si>
  <si>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</si>
  <si>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</si>
  <si>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</si>
  <si>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</si>
  <si>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</si>
  <si>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</si>
  <si>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</si>
  <si>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</si>
  <si>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</si>
  <si>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</si>
  <si>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KOMUNIKACE UL. REVOLUČNÍ</t>
  </si>
  <si>
    <t>STA</t>
  </si>
  <si>
    <t>1</t>
  </si>
  <si>
    <t>{b1a34cee-3e05-477a-8b46-9a6e14e33316}</t>
  </si>
  <si>
    <t>2</t>
  </si>
  <si>
    <t>SO 02</t>
  </si>
  <si>
    <t>OPRAVA KOMUNIKACE UL. OKRUŽNÍ DOLNÍ</t>
  </si>
  <si>
    <t>{d601ee7a-8422-4696-bfa2-a874d8103b29}</t>
  </si>
  <si>
    <t>VRN</t>
  </si>
  <si>
    <t>VEDLEJŠÍ ROZPOČTOVÉ NÁKLADY</t>
  </si>
  <si>
    <t>{e6858b29-ab3d-4cd4-a93c-8c1157d8edd1}</t>
  </si>
  <si>
    <t>KRYCÍ LIST SOUPISU PRACÍ</t>
  </si>
  <si>
    <t>Objekt:</t>
  </si>
  <si>
    <t>SO 01 - OPRAVA KOMUNIKACE UL. REVOLUČNÍ</t>
  </si>
  <si>
    <t>Zbytovská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</si>
  <si>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</si>
  <si>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</si>
  <si>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</si>
  <si>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</si>
  <si>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</si>
  <si>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</si>
  <si>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</si>
  <si>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</si>
  <si>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</si>
  <si>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</si>
  <si>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</si>
  <si>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</si>
  <si>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</si>
  <si>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</si>
  <si>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</si>
  <si>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</si>
  <si>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</si>
  <si>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</si>
  <si>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</si>
  <si>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</si>
  <si>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</si>
  <si>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</si>
  <si>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</si>
  <si>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</si>
  <si>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</si>
  <si>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</si>
  <si>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</si>
  <si>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</si>
  <si>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</si>
  <si>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113107141</t>
  </si>
  <si>
    <t>Odstranění podkladů nebo krytů ručně s přemístěním hmot na skládku na vzdálenost do 3 m nebo s naložením na dopravní prostředek živičných, o tl. vrstvy do 50 mm</t>
  </si>
  <si>
    <t>m2</t>
  </si>
  <si>
    <t>CS ÚRS 2024 01</t>
  </si>
  <si>
    <t>4</t>
  </si>
  <si>
    <t>1044231790</t>
  </si>
  <si>
    <t>Online PSC</t>
  </si>
  <si>
    <t>https://podminky.urs.cz/item/CS_URS_2024_01/113107141</t>
  </si>
  <si>
    <t>VV</t>
  </si>
  <si>
    <t>"dobourání po fréze 5% z polochy" 3217,3*0,05</t>
  </si>
  <si>
    <t>113154363</t>
  </si>
  <si>
    <t>Frézování živičného podkladu nebo krytu s naložením na dopravní prostředek plochy přes 1 000 do 10 000 m2 s překážkami v trase pruhu šířky přes 1 m do 2 m, tloušťky vrstvy 50 mm</t>
  </si>
  <si>
    <t>-778263557</t>
  </si>
  <si>
    <t>https://podminky.urs.cz/item/CS_URS_2024_01/113154363</t>
  </si>
  <si>
    <t>"úsek křiž ul. Revoluční, Kopečná ,1.máje - po křiž. s ul. Brodská, vč odbočení k obchodu COOP-TUTY" 3217,3</t>
  </si>
  <si>
    <t>"lokální sanace hl. 5cm" 3217,30*0,10</t>
  </si>
  <si>
    <t>Součet</t>
  </si>
  <si>
    <t>3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</si>
  <si>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</si>
  <si>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</si>
  <si>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</si>
  <si>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-295921735</t>
  </si>
  <si>
    <t>https://podminky.urs.cz/item/CS_URS_2024_01/113202111</t>
  </si>
  <si>
    <t>"odhad 5%" 600*0,05</t>
  </si>
  <si>
    <t>113203111</t>
  </si>
  <si>
    <t>Vytrhání obrub s vybouráním lože, s přemístěním hmot na skládku na vzdálenost do 3 m nebo s naložením na dopravní prostředek z dlažebních kostek</t>
  </si>
  <si>
    <t>193095821</t>
  </si>
  <si>
    <t>https://podminky.urs.cz/item/CS_URS_2024_01/113203111</t>
  </si>
  <si>
    <t>"odhad, fakturace podle skutečného rozsahu prací, odsouhlasené objednatelem" 660*0,2</t>
  </si>
  <si>
    <t>5</t>
  </si>
  <si>
    <t>Komunikace pozemní</t>
  </si>
  <si>
    <t>565135101</t>
  </si>
  <si>
    <t>Asfaltový beton vrstva podkladní ACP 16 (obalované kamenivo střednězrnné - OKS) s rozprostřením a zhutněním v pruhu šířky do 1,5 m, po zhutnění tl. 50 mm</t>
  </si>
  <si>
    <t>-1257021779</t>
  </si>
  <si>
    <t>https://podminky.urs.cz/item/CS_URS_2024_01/565135101</t>
  </si>
  <si>
    <t>6</t>
  </si>
  <si>
    <t>573231111</t>
  </si>
  <si>
    <t>Postřik spojovací PS bez posypu kamenivem ze silniční emulze, v množství 0,70 kg/m2</t>
  </si>
  <si>
    <t>383820602</t>
  </si>
  <si>
    <t>https://podminky.urs.cz/item/CS_URS_2024_01/573231111</t>
  </si>
  <si>
    <t>7</t>
  </si>
  <si>
    <t>577154111</t>
  </si>
  <si>
    <t>Asfaltový beton vrstva obrusná ACO 11 (ABS) s rozprostřením a se zhutněním z nemodifikovaného asfaltu v pruhu šířky do 3 m tř. I (ACO 11+), po zhutnění tl. 60 mm</t>
  </si>
  <si>
    <t>750172758</t>
  </si>
  <si>
    <t>https://podminky.urs.cz/item/CS_URS_2024_01/577154111</t>
  </si>
  <si>
    <t>8</t>
  </si>
  <si>
    <t>Trubní vedení</t>
  </si>
  <si>
    <t>899133211</t>
  </si>
  <si>
    <t>Výměna (výšková úprava) vtokové mříže uliční vpusti na betonové skruži s použitím betonových vyrovnávacích prvků</t>
  </si>
  <si>
    <t>kus</t>
  </si>
  <si>
    <t>1489819299</t>
  </si>
  <si>
    <t>https://podminky.urs.cz/item/CS_URS_2024_01/899133211</t>
  </si>
  <si>
    <t>9</t>
  </si>
  <si>
    <t>Ostatní konstrukce a práce, bourání</t>
  </si>
  <si>
    <t>915131112</t>
  </si>
  <si>
    <t>Vodorovné dopravní značení stříkané barvou přechody pro chodce, šipky, symboly bílé retroreflexní</t>
  </si>
  <si>
    <t>-228052381</t>
  </si>
  <si>
    <t>https://podminky.urs.cz/item/CS_URS_2024_01/915131112</t>
  </si>
  <si>
    <t>10</t>
  </si>
  <si>
    <t>915621111</t>
  </si>
  <si>
    <t>Předznačení pro vodorovné značení stříkané barvou nebo prováděné z nátěrových hmot plošné šipky, symboly, nápisy</t>
  </si>
  <si>
    <t>-1984356798</t>
  </si>
  <si>
    <t>https://podminky.urs.cz/item/CS_URS_2024_01/915621111</t>
  </si>
  <si>
    <t>11</t>
  </si>
  <si>
    <t>916111122</t>
  </si>
  <si>
    <t>Osazení silniční obruby z dlažebních kostek v jedné řadě s ložem tl. přes 50 do 100 mm, s vyplněním a zatřením spár cementovou maltou z drobných kostek bez boční opěry, do lože z betonu prostého</t>
  </si>
  <si>
    <t>157120656</t>
  </si>
  <si>
    <t>https://podminky.urs.cz/item/CS_URS_2024_01/916111122</t>
  </si>
  <si>
    <t>"odhad, fakturace podle skutečného rozsahu prací, odsouhlasené objednatelem" 132</t>
  </si>
  <si>
    <t>M</t>
  </si>
  <si>
    <t>58381007</t>
  </si>
  <si>
    <t>kostka štípaná dlažební žula drobná 8/10</t>
  </si>
  <si>
    <t>651619198</t>
  </si>
  <si>
    <t>"10% rezerva" 132*0,1*1,03</t>
  </si>
  <si>
    <t>13</t>
  </si>
  <si>
    <t>916241213</t>
  </si>
  <si>
    <t>Osazení obrubníku kamenného se zřízením lože, s vyplněním a zatřením spár cementovou maltou stojatého s boční opěrou z betonu prostého, do lože z betonu prostého</t>
  </si>
  <si>
    <t>-309244071</t>
  </si>
  <si>
    <t>https://podminky.urs.cz/item/CS_URS_2024_01/916241213</t>
  </si>
  <si>
    <t>"odhad" 30</t>
  </si>
  <si>
    <t>14</t>
  </si>
  <si>
    <t>58380001</t>
  </si>
  <si>
    <t>krajník kamenný žulový silniční 130x200x300-800mm</t>
  </si>
  <si>
    <t>1308157624</t>
  </si>
  <si>
    <t>"10% - rezerva" 30*0,1</t>
  </si>
  <si>
    <t>15</t>
  </si>
  <si>
    <t>916991121</t>
  </si>
  <si>
    <t>Lože pod obrubníky, krajníky nebo obruby z dlažebních kostek z betonu prostého</t>
  </si>
  <si>
    <t>m3</t>
  </si>
  <si>
    <t>674015919</t>
  </si>
  <si>
    <t>https://podminky.urs.cz/item/CS_URS_2024_01/916991121</t>
  </si>
  <si>
    <t>132*0,1*0,1+30*0,2*0,1</t>
  </si>
  <si>
    <t>16</t>
  </si>
  <si>
    <t>919731121</t>
  </si>
  <si>
    <t>Zarovnání styčné plochy podkladu nebo krytu podél vybourané části komunikace nebo zpevněné plochy živičné tl. do 50 mm</t>
  </si>
  <si>
    <t>1889662527</t>
  </si>
  <si>
    <t>https://podminky.urs.cz/item/CS_URS_2024_01/919731121</t>
  </si>
  <si>
    <t>17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</si>
  <si>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</si>
  <si>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</si>
  <si>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1436195976</t>
  </si>
  <si>
    <t>https://podminky.urs.cz/item/CS_URS_2024_01/919732211</t>
  </si>
  <si>
    <t>32,4+17,3+7,0+17+7,9+10</t>
  </si>
  <si>
    <t>18</t>
  </si>
  <si>
    <t>919735111</t>
  </si>
  <si>
    <t>Řezání stávajícího živičného krytu nebo podkladu hloubky do 50 mm</t>
  </si>
  <si>
    <t>-934046330</t>
  </si>
  <si>
    <t>https://podminky.urs.cz/item/CS_URS_2024_01/919735111</t>
  </si>
  <si>
    <t>19</t>
  </si>
  <si>
    <t>938908411</t>
  </si>
  <si>
    <t>Čištění vozovek splachováním vodou povrchu podkladu nebo krytu živičného, betonového nebo dlážděného</t>
  </si>
  <si>
    <t>239872413</t>
  </si>
  <si>
    <t>https://podminky.urs.cz/item/CS_URS_2024_01/938908411</t>
  </si>
  <si>
    <t>20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</si>
  <si>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</si>
  <si>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</si>
  <si>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823364262</t>
  </si>
  <si>
    <t>https://podminky.urs.cz/item/CS_URS_2024_01/979024443</t>
  </si>
  <si>
    <t>979071122</t>
  </si>
  <si>
    <t>Očištění vybouraných dlažebních kostek od spojovacího materiálu, s uložením očištěných kostek na skládku, s odklizením odpadových hmot na hromady a s odklizením vybouraných kostek na vzdálenost do 3 m drobných, s původním vyplněním spár živicí nebo cementovou maltou</t>
  </si>
  <si>
    <t>-973168873</t>
  </si>
  <si>
    <t>https://podminky.urs.cz/item/CS_URS_2024_01/979071122</t>
  </si>
  <si>
    <t>132*0,1</t>
  </si>
  <si>
    <t>997</t>
  </si>
  <si>
    <t>Přesun sutě</t>
  </si>
  <si>
    <t>22</t>
  </si>
  <si>
    <t>997221551</t>
  </si>
  <si>
    <t>Vodorovná doprava suti bez naložení, ale se složením a s hrubým urovnáním ze sypkých materiálů, na vzdálenost do 1 km</t>
  </si>
  <si>
    <t>t</t>
  </si>
  <si>
    <t>-1803717326</t>
  </si>
  <si>
    <t>https://podminky.urs.cz/item/CS_URS_2024_01/997221551</t>
  </si>
  <si>
    <t>"živice na skládku objednatele"15,765+406,988</t>
  </si>
  <si>
    <t>23</t>
  </si>
  <si>
    <t>997221559</t>
  </si>
  <si>
    <t>Vodorovná doprava suti bez naložení, ale se složením a s hrubým urovnáním Příplatek k ceně za každý další započatý 1 km přes 1 km</t>
  </si>
  <si>
    <t>928698745</t>
  </si>
  <si>
    <t>https://podminky.urs.cz/item/CS_URS_2024_01/997221559</t>
  </si>
  <si>
    <t>"živice" 422,753*3</t>
  </si>
  <si>
    <t>24</t>
  </si>
  <si>
    <t>997221571</t>
  </si>
  <si>
    <t>Vodorovná doprava vybouraných hmot bez naložení, ale se složením a s hrubým urovnáním na vzdálenost do 1 km</t>
  </si>
  <si>
    <t>754662046</t>
  </si>
  <si>
    <t>https://podminky.urs.cz/item/CS_URS_2024_01/997221571</t>
  </si>
  <si>
    <t>"manipulace s vyb. žul. materiálem na meziskládku a zpět k zabudování" (6,15+15,18)*2</t>
  </si>
  <si>
    <t>25</t>
  </si>
  <si>
    <t>997221612</t>
  </si>
  <si>
    <t>Nakládání na dopravní prostředky pro vodorovnou dopravu vybouraných hmot</t>
  </si>
  <si>
    <t>-374405557</t>
  </si>
  <si>
    <t>https://podminky.urs.cz/item/CS_URS_2024_01/997221612</t>
  </si>
  <si>
    <t>998</t>
  </si>
  <si>
    <t>Přesun hmot</t>
  </si>
  <si>
    <t>26</t>
  </si>
  <si>
    <t>998225111</t>
  </si>
  <si>
    <t>Přesun hmot pro komunikace s krytem z kameniva, monolitickým betonovým nebo živičným dopravní vzdálenost do 200 m jakékoliv délky objektu</t>
  </si>
  <si>
    <t>1451854008</t>
  </si>
  <si>
    <t>https://podminky.urs.cz/item/CS_URS_2024_01/998225111</t>
  </si>
  <si>
    <t>SO 02 - OPRAVA KOMUNIKACE UL. OKRUŽNÍ DOLNÍ</t>
  </si>
  <si>
    <t>113106141</t>
  </si>
  <si>
    <t>Rozebrání dlažeb komunikací pro pěší s přemístěním hmot na skládku na vzdálenost do 3 m nebo s naložením na dopravní prostředek s ložem z kameniva nebo živice a s jakoukoliv výplní spár strojně plochy jednotlivě přes 50 m2 z mozaiky</t>
  </si>
  <si>
    <t>-838297526</t>
  </si>
  <si>
    <t>https://podminky.urs.cz/item/CS_URS_2024_01/113106141</t>
  </si>
  <si>
    <t>1251715283</t>
  </si>
  <si>
    <t>"dobourání po fréze 5% z plochy" 4784*0,05</t>
  </si>
  <si>
    <t>113107221</t>
  </si>
  <si>
    <t>Odstranění podkladů nebo krytů strojně plochy jednotlivě přes 200 m2 s přemístěním hmot na skládku na vzdálenost do 20 m nebo s naložením na dopravní prostředek z kameniva hrubého drceného, o tl. vrstvy do 100 mm</t>
  </si>
  <si>
    <t>1662612529</t>
  </si>
  <si>
    <t>https://podminky.urs.cz/item/CS_URS_2024_01/113107221</t>
  </si>
  <si>
    <t>"stáv. chodník podél výškové úpravy kam. krjaníků" 402,5*1,5</t>
  </si>
  <si>
    <t>-198864228</t>
  </si>
  <si>
    <t>-621066259</t>
  </si>
  <si>
    <t>"podél chodníku z mozaiky (70%)" (657-67-15)*0,70</t>
  </si>
  <si>
    <t>-134586277</t>
  </si>
  <si>
    <t>"odhad, fakturace podle skutečného rozsahu prací, odsouhlasené objednatelem"</t>
  </si>
  <si>
    <t>"strana s chodníkem-dvojřádek" 402,5*2</t>
  </si>
  <si>
    <t>"strana bez chodníku 10%" 657*0,1</t>
  </si>
  <si>
    <t>113204111</t>
  </si>
  <si>
    <t>Vytrhání obrub s vybouráním lože, s přemístěním hmot na skládku na vzdálenost do 3 m nebo s naložením na dopravní prostředek záhonových</t>
  </si>
  <si>
    <t>187837138</t>
  </si>
  <si>
    <t>https://podminky.urs.cz/item/CS_URS_2024_01/113204111</t>
  </si>
  <si>
    <t>180000000.R</t>
  </si>
  <si>
    <t>Terénní úpravy mezi stáv. ploty a chodníkem</t>
  </si>
  <si>
    <t>-1742106110</t>
  </si>
  <si>
    <t>566501111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</si>
  <si>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0,08 do 0,10 m3/m2</t>
  </si>
  <si>
    <t>877053232</t>
  </si>
  <si>
    <t>https://podminky.urs.cz/item/CS_URS_2024_01/566501111</t>
  </si>
  <si>
    <t>"stáv. chodník podél výškové úpravy kam. krjaníků"402,5*1,5</t>
  </si>
  <si>
    <t>-9879370</t>
  </si>
  <si>
    <t>-967150750</t>
  </si>
  <si>
    <t>591411111</t>
  </si>
  <si>
    <t>Kladení dlažby z mozaiky komunikací pro pěší s vyplněním spár, s dvojím beraněním a se smetením přebytečného materiálu na vzdálenost do 3 m jednobarevné, s ložem tl. do 40 mm z kameniva</t>
  </si>
  <si>
    <t>1135933664</t>
  </si>
  <si>
    <t>https://podminky.urs.cz/item/CS_URS_2024_01/591411111</t>
  </si>
  <si>
    <t>58381005</t>
  </si>
  <si>
    <t>kostka štípaná dlažební mozaika žula 4/6 šedá</t>
  </si>
  <si>
    <t>-220829780</t>
  </si>
  <si>
    <t>603,75*0,1 'Přepočtené koeficientem množství</t>
  </si>
  <si>
    <t>942354394</t>
  </si>
  <si>
    <t>-149258876</t>
  </si>
  <si>
    <t>"dvojřádek" 41*2</t>
  </si>
  <si>
    <t>-868494810</t>
  </si>
  <si>
    <t>"10% rezerva" 870,7*0,1*0,1*1,05</t>
  </si>
  <si>
    <t>"dvojřádek" 41*0,2</t>
  </si>
  <si>
    <t>17,342*0,1 'Přepočtené koeficientem množství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</si>
  <si>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</si>
  <si>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</si>
  <si>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-415729848</t>
  </si>
  <si>
    <t>https://podminky.urs.cz/item/CS_URS_2024_01/916231213</t>
  </si>
  <si>
    <t>59217003</t>
  </si>
  <si>
    <t>obrubník zahradní betonový 500x50x250mm</t>
  </si>
  <si>
    <t>-83457722</t>
  </si>
  <si>
    <t>402,5*1,02 'Přepočtené koeficientem množství</t>
  </si>
  <si>
    <t>1747220518</t>
  </si>
  <si>
    <t>-1852700376</t>
  </si>
  <si>
    <t>"10% - rezerva" 41</t>
  </si>
  <si>
    <t>-596192789</t>
  </si>
  <si>
    <t>870,7*0,1*0,1+402,5*0,15*0,1*2</t>
  </si>
  <si>
    <t>-226034576</t>
  </si>
  <si>
    <t>30+15+22+7</t>
  </si>
  <si>
    <t>1887078696</t>
  </si>
  <si>
    <t>860100605</t>
  </si>
  <si>
    <t>-1542663512</t>
  </si>
  <si>
    <t>-2132549460</t>
  </si>
  <si>
    <t>27</t>
  </si>
  <si>
    <t>646994944</t>
  </si>
  <si>
    <t>870,7*0,1</t>
  </si>
  <si>
    <t>28</t>
  </si>
  <si>
    <t>358644595</t>
  </si>
  <si>
    <t>"ŠD"102,638</t>
  </si>
  <si>
    <t>"živice" 23,442+550,160</t>
  </si>
  <si>
    <t>29</t>
  </si>
  <si>
    <t>903816037</t>
  </si>
  <si>
    <t>"ŠD"102,638*3</t>
  </si>
  <si>
    <t>"živice" (23,442+550,160)*3</t>
  </si>
  <si>
    <t>30</t>
  </si>
  <si>
    <t>1420253863</t>
  </si>
  <si>
    <t>"manipulace s vyb. žul. materiálem na meziskládku a zpět k zabudování" (169,654+82,513+100,131)*2</t>
  </si>
  <si>
    <t>"obrubníky bet." 16,1</t>
  </si>
  <si>
    <t>31</t>
  </si>
  <si>
    <t>997221579</t>
  </si>
  <si>
    <t>Vodorovná doprava vybouraných hmot bez naložení, ale se složením a s hrubým urovnáním na vzdálenost Příplatek k ceně za každý další započatý 1 km přes 1 km</t>
  </si>
  <si>
    <t>-486861551</t>
  </si>
  <si>
    <t>https://podminky.urs.cz/item/CS_URS_2024_01/997221579</t>
  </si>
  <si>
    <t>"obrubníky bet." 16,1*3</t>
  </si>
  <si>
    <t>32</t>
  </si>
  <si>
    <t>1543062205</t>
  </si>
  <si>
    <t>33</t>
  </si>
  <si>
    <t>997221861</t>
  </si>
  <si>
    <t>Poplatek za uložení stavebního odpadu na recyklační skládce (skládkovné) z prostého betonu zatříděného do Katalogu odpadů pod kódem 17 01 01</t>
  </si>
  <si>
    <t>899277552</t>
  </si>
  <si>
    <t>https://podminky.urs.cz/item/CS_URS_2024_01/997221861</t>
  </si>
  <si>
    <t>34</t>
  </si>
  <si>
    <t>997221873</t>
  </si>
  <si>
    <t>Poplatek za uložení stavebního odpadu na recyklační skládce (skládkovné) zeminy a kamení zatříděného do Katalogu odpadů pod kódem 17 05 04</t>
  </si>
  <si>
    <t>37012623</t>
  </si>
  <si>
    <t>https://podminky.urs.cz/item/CS_URS_2024_01/997221873</t>
  </si>
  <si>
    <t>35</t>
  </si>
  <si>
    <t>997221875</t>
  </si>
  <si>
    <t>Poplatek za uložení stavebního odpadu na recyklační skládce (skládkovné) asfaltového bez obsahu dehtu zatříděného do Katalogu odpadů pod kódem 17 03 02</t>
  </si>
  <si>
    <t>-859508991</t>
  </si>
  <si>
    <t>https://podminky.urs.cz/item/CS_URS_2024_01/997221875</t>
  </si>
  <si>
    <t>23,442+550,16</t>
  </si>
  <si>
    <t>36</t>
  </si>
  <si>
    <t>-662960487</t>
  </si>
  <si>
    <t>VRN - VEDLEJŠÍ ROZPOČTOVÉ NÁKLADY</t>
  </si>
  <si>
    <t>Položky platí pro celou stavbu!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</si>
  <si>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</si>
  <si>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</si>
  <si>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</si>
  <si>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</si>
  <si>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</si>
  <si>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</si>
  <si>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</si>
  <si>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</si>
  <si>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</si>
  <si>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012103000</t>
  </si>
  <si>
    <t>Průzkumné, geodetické a projektové práce geodetické práce před výstavbou</t>
  </si>
  <si>
    <t>kpl</t>
  </si>
  <si>
    <t>1024</t>
  </si>
  <si>
    <t>2023428154</t>
  </si>
  <si>
    <t>https://podminky.urs.cz/item/CS_URS_2024_01/012103000</t>
  </si>
  <si>
    <t>P</t>
  </si>
  <si>
    <t>Poznámka k položce:_x000d_
Zajištění vytýčení veškerých stávajících inženýrských sítí (včetně úhrady za vytýčení), dočasné zajištění a odpovědnost za jejich neporušení během výstavby a zpětné předání jejich srávcům.</t>
  </si>
  <si>
    <t>012203000</t>
  </si>
  <si>
    <t>Průzkumné, geodetické a projektové práce geodetické práce při provádění stavby</t>
  </si>
  <si>
    <t>-1015012451</t>
  </si>
  <si>
    <t>https://podminky.urs.cz/item/CS_URS_2024_01/012203000</t>
  </si>
  <si>
    <t>Poznámka k položce:_x000d_
Průzkumné, geodetické a projektové práce, geodetické práce při provádění stavby. Geodetické měření v průběhu stavby, vytyčení stavby</t>
  </si>
  <si>
    <t>013274000</t>
  </si>
  <si>
    <t>Pasportizace objektu před započetím prací</t>
  </si>
  <si>
    <t>1927949886</t>
  </si>
  <si>
    <t>https://podminky.urs.cz/item/CS_URS_2024_01/013274000</t>
  </si>
  <si>
    <t>013284000</t>
  </si>
  <si>
    <t>Pasportizace objektu po provedení prací</t>
  </si>
  <si>
    <t>427392325</t>
  </si>
  <si>
    <t>https://podminky.urs.cz/item/CS_URS_2024_01/013284000</t>
  </si>
  <si>
    <t>013294000</t>
  </si>
  <si>
    <t>Ostatní dokumentace</t>
  </si>
  <si>
    <t>-245767974</t>
  </si>
  <si>
    <t>https://podminky.urs.cz/item/CS_URS_2024_01/013294000</t>
  </si>
  <si>
    <t>"týdenní fotodokumentace stavby" 1</t>
  </si>
  <si>
    <t>VRN3</t>
  </si>
  <si>
    <t>Zařízení staveniště</t>
  </si>
  <si>
    <t>032002000</t>
  </si>
  <si>
    <t>Hlavní tituly průvodních činností a nákladů zařízení staveniště vybavení staveniště</t>
  </si>
  <si>
    <t>-445458455</t>
  </si>
  <si>
    <t>https://podminky.urs.cz/item/CS_URS_2024_01/032002000</t>
  </si>
  <si>
    <t>Poznámka k položce:_x000d_
Náklady spojené s případným zřízením přípojek energií k objektům zařízení staveniště, vybudování měřících odběrných míst a zřízení příp. příprava území pro objekty zařízení staveniště a vlastní vybudování objektů zařízení staveniště.</t>
  </si>
  <si>
    <t>034002000</t>
  </si>
  <si>
    <t>Hlavní tituly průvodních činností a nákladů zařízení staveniště zabezpečení staveniště</t>
  </si>
  <si>
    <t>2123158620</t>
  </si>
  <si>
    <t>https://podminky.urs.cz/item/CS_URS_2024_01/034002000</t>
  </si>
  <si>
    <t>Poznámka k položce:_x000d_
Náklady na vybavení objektů zařízení staveniště, náklady na energie spotřebované dodavatelem v rámci provozu zařízení staveniště, náklady na potřebný úklid v prostorách zařízení staveniště, náklady na nutnou údržbu a opravy na objektech zařízení staveniště.</t>
  </si>
  <si>
    <t>039002000</t>
  </si>
  <si>
    <t>Hlavní tituly průvodních činností a nákladů zařízení staveniště zrušení zařízení staveniště</t>
  </si>
  <si>
    <t>-798250122</t>
  </si>
  <si>
    <t>https://podminky.urs.cz/item/CS_URS_2024_01/039002000</t>
  </si>
  <si>
    <t>Poznámka k položce:_x000d_
Náklady na odstranění objektů zařízení staveniště vč. přípojek a jejich odvoz. Náklady na úpravu povrchů po odstranění zařízení staveniště a úklid ploch, na kterých bylo zařízení staveniště provozováno.</t>
  </si>
  <si>
    <t>VRN4</t>
  </si>
  <si>
    <t>Inženýrská činnost</t>
  </si>
  <si>
    <t>041903000</t>
  </si>
  <si>
    <t>Dozor jiné osoby</t>
  </si>
  <si>
    <t>845859954</t>
  </si>
  <si>
    <t>https://podminky.urs.cz/item/CS_URS_2024_01/041903000</t>
  </si>
  <si>
    <t>Poznámka k položce:_x000d_
koordinace s osazením a úpravou výšek vpustí, šachet a jiných objektů v komunikacích</t>
  </si>
  <si>
    <t>"odborný dozor" 1</t>
  </si>
  <si>
    <t>042503000</t>
  </si>
  <si>
    <t>Inženýrská činnost posudky plán BOZP na staveništi</t>
  </si>
  <si>
    <t>1368965923</t>
  </si>
  <si>
    <t>https://podminky.urs.cz/item/CS_URS_2024_01/042503000</t>
  </si>
  <si>
    <t xml:space="preserve">Poznámka k položce:_x000d_
Prvky BOZP (mobilní oplocení, osvětlení, výstražné značení, přechody a přejezdy výkopů vč. oplocení, zábradlí, atd) vč. jejich dodávky, montáže, údržby a demontáže, resp. likvidace. </t>
  </si>
  <si>
    <t>043103000</t>
  </si>
  <si>
    <t>Inženýrská činnost zkoušky a ostatní měření zkoušky bez rozlišení</t>
  </si>
  <si>
    <t>1683719648</t>
  </si>
  <si>
    <t>https://podminky.urs.cz/item/CS_URS_2024_01/043103000</t>
  </si>
  <si>
    <t xml:space="preserve">Poznámka k položce:_x000d_
náklady na revize, měření a předepsané zkoušky vč. zpracování KZP_x000d_
</t>
  </si>
  <si>
    <t>VRN7</t>
  </si>
  <si>
    <t>Provozní vlivy</t>
  </si>
  <si>
    <t>072002001</t>
  </si>
  <si>
    <t>Hlavní tituly průvodních činností a nákladů provozní vlivy silniční provoz</t>
  </si>
  <si>
    <t>-81836647</t>
  </si>
  <si>
    <t>https://podminky.urs.cz/item/CS_URS_2024_01/072002001</t>
  </si>
  <si>
    <t xml:space="preserve">Poznámka k položce:_x000d_
zpracování DIO, vč. zřízení a odstranění přechodného dopravního značení_x000d_
Zajištění vydání všech potřebných rozhodnutí a stanovení pro přechodnou úpravu provozu na pozemních komunikacích dle zpracované projektové dokumentace a dle vyjádření dotčených orgánů;_x000d_
-Soustavnou péči zhotovitele o kvalitní přechodné značení _x000d_
-Zabezpečení změny dopravního značení_x000d_
</t>
  </si>
  <si>
    <t>VRN9</t>
  </si>
  <si>
    <t>Ostatní náklady</t>
  </si>
  <si>
    <t>091002000</t>
  </si>
  <si>
    <t>Hlavní tituly průvodních činností a nákladů ostatní náklady související s objektem</t>
  </si>
  <si>
    <t>-1818820634</t>
  </si>
  <si>
    <t>https://podminky.urs.cz/item/CS_URS_2024_01/091002000</t>
  </si>
  <si>
    <t>Poznámka k položce:_x000d_
Odvodnění staveniště po dobu stavby.</t>
  </si>
  <si>
    <t xml:space="preserve">"Odvodnění staveniště po dobu stavby"  1</t>
  </si>
  <si>
    <t>091504000</t>
  </si>
  <si>
    <t>Náklady související s publikační činností</t>
  </si>
  <si>
    <t>-996900581</t>
  </si>
  <si>
    <t>https://podminky.urs.cz/item/CS_URS_2024_01/091504000</t>
  </si>
  <si>
    <t xml:space="preserve">Poznámka k položce:_x000d_
(výroba, umístění po dobu prací, odstranění)_x000d_
</t>
  </si>
  <si>
    <t>"Informační plachta"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</si>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</sst>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141" TargetMode="External" /><Relationship Id="rId2" Type="http://schemas.openxmlformats.org/officeDocument/2006/relationships/hyperlink" Target="https://podminky.urs.cz/item/CS_URS_2024_01/113154363" TargetMode="External" /><Relationship Id="rId3" Type="http://schemas.openxmlformats.org/officeDocument/2006/relationships/hyperlink" Target="https://podminky.urs.cz/item/CS_URS_2024_01/113202111" TargetMode="External" /><Relationship Id="rId4" Type="http://schemas.openxmlformats.org/officeDocument/2006/relationships/hyperlink" Target="https://podminky.urs.cz/item/CS_URS_2024_01/113203111" TargetMode="External" /><Relationship Id="rId5" Type="http://schemas.openxmlformats.org/officeDocument/2006/relationships/hyperlink" Target="https://podminky.urs.cz/item/CS_URS_2024_01/565135101" TargetMode="External" /><Relationship Id="rId6" Type="http://schemas.openxmlformats.org/officeDocument/2006/relationships/hyperlink" Target="https://podminky.urs.cz/item/CS_URS_2024_01/573231111" TargetMode="External" /><Relationship Id="rId7" Type="http://schemas.openxmlformats.org/officeDocument/2006/relationships/hyperlink" Target="https://podminky.urs.cz/item/CS_URS_2024_01/577154111" TargetMode="External" /><Relationship Id="rId8" Type="http://schemas.openxmlformats.org/officeDocument/2006/relationships/hyperlink" Target="https://podminky.urs.cz/item/CS_URS_2024_01/899133211" TargetMode="External" /><Relationship Id="rId9" Type="http://schemas.openxmlformats.org/officeDocument/2006/relationships/hyperlink" Target="https://podminky.urs.cz/item/CS_URS_2024_01/915131112" TargetMode="External" /><Relationship Id="rId10" Type="http://schemas.openxmlformats.org/officeDocument/2006/relationships/hyperlink" Target="https://podminky.urs.cz/item/CS_URS_2024_01/915621111" TargetMode="External" /><Relationship Id="rId11" Type="http://schemas.openxmlformats.org/officeDocument/2006/relationships/hyperlink" Target="https://podminky.urs.cz/item/CS_URS_2024_01/916111122" TargetMode="External" /><Relationship Id="rId12" Type="http://schemas.openxmlformats.org/officeDocument/2006/relationships/hyperlink" Target="https://podminky.urs.cz/item/CS_URS_2024_01/916241213" TargetMode="External" /><Relationship Id="rId13" Type="http://schemas.openxmlformats.org/officeDocument/2006/relationships/hyperlink" Target="https://podminky.urs.cz/item/CS_URS_2024_01/916991121" TargetMode="External" /><Relationship Id="rId14" Type="http://schemas.openxmlformats.org/officeDocument/2006/relationships/hyperlink" Target="https://podminky.urs.cz/item/CS_URS_2024_01/919731121" TargetMode="External" /><Relationship Id="rId15" Type="http://schemas.openxmlformats.org/officeDocument/2006/relationships/hyperlink" Target="https://podminky.urs.cz/item/CS_URS_2024_01/919732211" TargetMode="External" /><Relationship Id="rId16" Type="http://schemas.openxmlformats.org/officeDocument/2006/relationships/hyperlink" Target="https://podminky.urs.cz/item/CS_URS_2024_01/919735111" TargetMode="External" /><Relationship Id="rId17" Type="http://schemas.openxmlformats.org/officeDocument/2006/relationships/hyperlink" Target="https://podminky.urs.cz/item/CS_URS_2024_01/938908411" TargetMode="External" /><Relationship Id="rId18" Type="http://schemas.openxmlformats.org/officeDocument/2006/relationships/hyperlink" Target="https://podminky.urs.cz/item/CS_URS_2024_01/979024443" TargetMode="External" /><Relationship Id="rId19" Type="http://schemas.openxmlformats.org/officeDocument/2006/relationships/hyperlink" Target="https://podminky.urs.cz/item/CS_URS_2024_01/979071122" TargetMode="External" /><Relationship Id="rId20" Type="http://schemas.openxmlformats.org/officeDocument/2006/relationships/hyperlink" Target="https://podminky.urs.cz/item/CS_URS_2024_01/997221551" TargetMode="External" /><Relationship Id="rId21" Type="http://schemas.openxmlformats.org/officeDocument/2006/relationships/hyperlink" Target="https://podminky.urs.cz/item/CS_URS_2024_01/997221559" TargetMode="External" /><Relationship Id="rId22" Type="http://schemas.openxmlformats.org/officeDocument/2006/relationships/hyperlink" Target="https://podminky.urs.cz/item/CS_URS_2024_01/997221571" TargetMode="External" /><Relationship Id="rId23" Type="http://schemas.openxmlformats.org/officeDocument/2006/relationships/hyperlink" Target="https://podminky.urs.cz/item/CS_URS_2024_01/997221612" TargetMode="External" /><Relationship Id="rId24" Type="http://schemas.openxmlformats.org/officeDocument/2006/relationships/hyperlink" Target="https://podminky.urs.cz/item/CS_URS_2024_01/998225111" TargetMode="External" /><Relationship Id="rId2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41" TargetMode="External" /><Relationship Id="rId2" Type="http://schemas.openxmlformats.org/officeDocument/2006/relationships/hyperlink" Target="https://podminky.urs.cz/item/CS_URS_2024_01/113107141" TargetMode="External" /><Relationship Id="rId3" Type="http://schemas.openxmlformats.org/officeDocument/2006/relationships/hyperlink" Target="https://podminky.urs.cz/item/CS_URS_2024_01/113107221" TargetMode="External" /><Relationship Id="rId4" Type="http://schemas.openxmlformats.org/officeDocument/2006/relationships/hyperlink" Target="https://podminky.urs.cz/item/CS_URS_2024_01/113154363" TargetMode="External" /><Relationship Id="rId5" Type="http://schemas.openxmlformats.org/officeDocument/2006/relationships/hyperlink" Target="https://podminky.urs.cz/item/CS_URS_2024_01/113202111" TargetMode="External" /><Relationship Id="rId6" Type="http://schemas.openxmlformats.org/officeDocument/2006/relationships/hyperlink" Target="https://podminky.urs.cz/item/CS_URS_2024_01/113203111" TargetMode="External" /><Relationship Id="rId7" Type="http://schemas.openxmlformats.org/officeDocument/2006/relationships/hyperlink" Target="https://podminky.urs.cz/item/CS_URS_2024_01/113204111" TargetMode="External" /><Relationship Id="rId8" Type="http://schemas.openxmlformats.org/officeDocument/2006/relationships/hyperlink" Target="https://podminky.urs.cz/item/CS_URS_2024_01/566501111" TargetMode="External" /><Relationship Id="rId9" Type="http://schemas.openxmlformats.org/officeDocument/2006/relationships/hyperlink" Target="https://podminky.urs.cz/item/CS_URS_2024_01/573231111" TargetMode="External" /><Relationship Id="rId10" Type="http://schemas.openxmlformats.org/officeDocument/2006/relationships/hyperlink" Target="https://podminky.urs.cz/item/CS_URS_2024_01/577154111" TargetMode="External" /><Relationship Id="rId11" Type="http://schemas.openxmlformats.org/officeDocument/2006/relationships/hyperlink" Target="https://podminky.urs.cz/item/CS_URS_2024_01/591411111" TargetMode="External" /><Relationship Id="rId12" Type="http://schemas.openxmlformats.org/officeDocument/2006/relationships/hyperlink" Target="https://podminky.urs.cz/item/CS_URS_2024_01/899133211" TargetMode="External" /><Relationship Id="rId13" Type="http://schemas.openxmlformats.org/officeDocument/2006/relationships/hyperlink" Target="https://podminky.urs.cz/item/CS_URS_2024_01/916111122" TargetMode="External" /><Relationship Id="rId14" Type="http://schemas.openxmlformats.org/officeDocument/2006/relationships/hyperlink" Target="https://podminky.urs.cz/item/CS_URS_2024_01/916231213" TargetMode="External" /><Relationship Id="rId15" Type="http://schemas.openxmlformats.org/officeDocument/2006/relationships/hyperlink" Target="https://podminky.urs.cz/item/CS_URS_2024_01/916241213" TargetMode="External" /><Relationship Id="rId16" Type="http://schemas.openxmlformats.org/officeDocument/2006/relationships/hyperlink" Target="https://podminky.urs.cz/item/CS_URS_2024_01/916991121" TargetMode="External" /><Relationship Id="rId17" Type="http://schemas.openxmlformats.org/officeDocument/2006/relationships/hyperlink" Target="https://podminky.urs.cz/item/CS_URS_2024_01/919731121" TargetMode="External" /><Relationship Id="rId18" Type="http://schemas.openxmlformats.org/officeDocument/2006/relationships/hyperlink" Target="https://podminky.urs.cz/item/CS_URS_2024_01/919732211" TargetMode="External" /><Relationship Id="rId19" Type="http://schemas.openxmlformats.org/officeDocument/2006/relationships/hyperlink" Target="https://podminky.urs.cz/item/CS_URS_2024_01/919735111" TargetMode="External" /><Relationship Id="rId20" Type="http://schemas.openxmlformats.org/officeDocument/2006/relationships/hyperlink" Target="https://podminky.urs.cz/item/CS_URS_2024_01/938908411" TargetMode="External" /><Relationship Id="rId21" Type="http://schemas.openxmlformats.org/officeDocument/2006/relationships/hyperlink" Target="https://podminky.urs.cz/item/CS_URS_2024_01/979024443" TargetMode="External" /><Relationship Id="rId22" Type="http://schemas.openxmlformats.org/officeDocument/2006/relationships/hyperlink" Target="https://podminky.urs.cz/item/CS_URS_2024_01/979071122" TargetMode="External" /><Relationship Id="rId23" Type="http://schemas.openxmlformats.org/officeDocument/2006/relationships/hyperlink" Target="https://podminky.urs.cz/item/CS_URS_2024_01/997221551" TargetMode="External" /><Relationship Id="rId24" Type="http://schemas.openxmlformats.org/officeDocument/2006/relationships/hyperlink" Target="https://podminky.urs.cz/item/CS_URS_2024_01/997221559" TargetMode="External" /><Relationship Id="rId25" Type="http://schemas.openxmlformats.org/officeDocument/2006/relationships/hyperlink" Target="https://podminky.urs.cz/item/CS_URS_2024_01/997221571" TargetMode="External" /><Relationship Id="rId26" Type="http://schemas.openxmlformats.org/officeDocument/2006/relationships/hyperlink" Target="https://podminky.urs.cz/item/CS_URS_2024_01/997221579" TargetMode="External" /><Relationship Id="rId27" Type="http://schemas.openxmlformats.org/officeDocument/2006/relationships/hyperlink" Target="https://podminky.urs.cz/item/CS_URS_2024_01/997221612" TargetMode="External" /><Relationship Id="rId28" Type="http://schemas.openxmlformats.org/officeDocument/2006/relationships/hyperlink" Target="https://podminky.urs.cz/item/CS_URS_2024_01/997221861" TargetMode="External" /><Relationship Id="rId29" Type="http://schemas.openxmlformats.org/officeDocument/2006/relationships/hyperlink" Target="https://podminky.urs.cz/item/CS_URS_2024_01/997221873" TargetMode="External" /><Relationship Id="rId30" Type="http://schemas.openxmlformats.org/officeDocument/2006/relationships/hyperlink" Target="https://podminky.urs.cz/item/CS_URS_2024_01/997221875" TargetMode="External" /><Relationship Id="rId31" Type="http://schemas.openxmlformats.org/officeDocument/2006/relationships/hyperlink" Target="https://podminky.urs.cz/item/CS_URS_2024_01/998225111" TargetMode="External" /><Relationship Id="rId3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103000" TargetMode="External" /><Relationship Id="rId2" Type="http://schemas.openxmlformats.org/officeDocument/2006/relationships/hyperlink" Target="https://podminky.urs.cz/item/CS_URS_2024_01/012203000" TargetMode="External" /><Relationship Id="rId3" Type="http://schemas.openxmlformats.org/officeDocument/2006/relationships/hyperlink" Target="https://podminky.urs.cz/item/CS_URS_2024_01/013274000" TargetMode="External" /><Relationship Id="rId4" Type="http://schemas.openxmlformats.org/officeDocument/2006/relationships/hyperlink" Target="https://podminky.urs.cz/item/CS_URS_2024_01/013284000" TargetMode="External" /><Relationship Id="rId5" Type="http://schemas.openxmlformats.org/officeDocument/2006/relationships/hyperlink" Target="https://podminky.urs.cz/item/CS_URS_2024_01/013294000" TargetMode="External" /><Relationship Id="rId6" Type="http://schemas.openxmlformats.org/officeDocument/2006/relationships/hyperlink" Target="https://podminky.urs.cz/item/CS_URS_2024_01/032002000" TargetMode="External" /><Relationship Id="rId7" Type="http://schemas.openxmlformats.org/officeDocument/2006/relationships/hyperlink" Target="https://podminky.urs.cz/item/CS_URS_2024_01/034002000" TargetMode="External" /><Relationship Id="rId8" Type="http://schemas.openxmlformats.org/officeDocument/2006/relationships/hyperlink" Target="https://podminky.urs.cz/item/CS_URS_2024_01/039002000" TargetMode="External" /><Relationship Id="rId9" Type="http://schemas.openxmlformats.org/officeDocument/2006/relationships/hyperlink" Target="https://podminky.urs.cz/item/CS_URS_2024_01/041903000" TargetMode="External" /><Relationship Id="rId10" Type="http://schemas.openxmlformats.org/officeDocument/2006/relationships/hyperlink" Target="https://podminky.urs.cz/item/CS_URS_2024_01/042503000" TargetMode="External" /><Relationship Id="rId11" Type="http://schemas.openxmlformats.org/officeDocument/2006/relationships/hyperlink" Target="https://podminky.urs.cz/item/CS_URS_2024_01/043103000" TargetMode="External" /><Relationship Id="rId12" Type="http://schemas.openxmlformats.org/officeDocument/2006/relationships/hyperlink" Target="https://podminky.urs.cz/item/CS_URS_2024_01/072002001" TargetMode="External" /><Relationship Id="rId13" Type="http://schemas.openxmlformats.org/officeDocument/2006/relationships/hyperlink" Target="https://podminky.urs.cz/item/CS_URS_2024_01/091002000" TargetMode="External" /><Relationship Id="rId14" Type="http://schemas.openxmlformats.org/officeDocument/2006/relationships/hyperlink" Target="https://podminky.urs.cz/item/CS_URS_2024_01/091504000" TargetMode="External" /><Relationship Id="rId1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33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2024-000006-1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OPRAVY KOMUNIKACÍ ZR - UL.REVOLUČNÍ A OKRUŽNÍ DOLNÍ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7. 2. 2024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Žďár nad Sázavou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PROfi Jihlava spol. s r.o. - Zbytovská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OPRAVA KOMUNIKACE...'!J30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'SO 01 - OPRAVA KOMUNIKACE...'!P86</f>
        <v>0</v>
      </c>
      <c r="AV55" s="122">
        <f>'SO 01 - OPRAVA KOMUNIKACE...'!J33</f>
        <v>0</v>
      </c>
      <c r="AW55" s="122">
        <f>'SO 01 - OPRAVA KOMUNIKACE...'!J34</f>
        <v>0</v>
      </c>
      <c r="AX55" s="122">
        <f>'SO 01 - OPRAVA KOMUNIKACE...'!J35</f>
        <v>0</v>
      </c>
      <c r="AY55" s="122">
        <f>'SO 01 - OPRAVA KOMUNIKACE...'!J36</f>
        <v>0</v>
      </c>
      <c r="AZ55" s="122">
        <f>'SO 01 - OPRAVA KOMUNIKACE...'!F33</f>
        <v>0</v>
      </c>
      <c r="BA55" s="122">
        <f>'SO 01 - OPRAVA KOMUNIKACE...'!F34</f>
        <v>0</v>
      </c>
      <c r="BB55" s="122">
        <f>'SO 01 - OPRAVA KOMUNIKACE...'!F35</f>
        <v>0</v>
      </c>
      <c r="BC55" s="122">
        <f>'SO 01 - OPRAVA KOMUNIKACE...'!F36</f>
        <v>0</v>
      </c>
      <c r="BD55" s="124">
        <f>'SO 01 - OPRAVA KOMUNIKACE...'!F37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24.7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02 - OPRAVA KOMUNIKACE...'!J30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1">
        <v>0</v>
      </c>
      <c r="AT56" s="122">
        <f>ROUND(SUM(AV56:AW56),2)</f>
        <v>0</v>
      </c>
      <c r="AU56" s="123">
        <f>'SO 02 - OPRAVA KOMUNIKACE...'!P86</f>
        <v>0</v>
      </c>
      <c r="AV56" s="122">
        <f>'SO 02 - OPRAVA KOMUNIKACE...'!J33</f>
        <v>0</v>
      </c>
      <c r="AW56" s="122">
        <f>'SO 02 - OPRAVA KOMUNIKACE...'!J34</f>
        <v>0</v>
      </c>
      <c r="AX56" s="122">
        <f>'SO 02 - OPRAVA KOMUNIKACE...'!J35</f>
        <v>0</v>
      </c>
      <c r="AY56" s="122">
        <f>'SO 02 - OPRAVA KOMUNIKACE...'!J36</f>
        <v>0</v>
      </c>
      <c r="AZ56" s="122">
        <f>'SO 02 - OPRAVA KOMUNIKACE...'!F33</f>
        <v>0</v>
      </c>
      <c r="BA56" s="122">
        <f>'SO 02 - OPRAVA KOMUNIKACE...'!F34</f>
        <v>0</v>
      </c>
      <c r="BB56" s="122">
        <f>'SO 02 - OPRAVA KOMUNIKACE...'!F35</f>
        <v>0</v>
      </c>
      <c r="BC56" s="122">
        <f>'SO 02 - OPRAVA KOMUNIKACE...'!F36</f>
        <v>0</v>
      </c>
      <c r="BD56" s="124">
        <f>'SO 02 - OPRAVA KOMUNIKACE...'!F37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7" customFormat="1" ht="16.5" customHeight="1">
      <c r="A57" s="113" t="s">
        <v>77</v>
      </c>
      <c r="B57" s="114"/>
      <c r="C57" s="115"/>
      <c r="D57" s="116" t="s">
        <v>87</v>
      </c>
      <c r="E57" s="116"/>
      <c r="F57" s="116"/>
      <c r="G57" s="116"/>
      <c r="H57" s="116"/>
      <c r="I57" s="117"/>
      <c r="J57" s="116" t="s">
        <v>88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'VRN - VEDLEJŠÍ ROZPOČTOVÉ...'!J30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80</v>
      </c>
      <c r="AR57" s="120"/>
      <c r="AS57" s="126">
        <v>0</v>
      </c>
      <c r="AT57" s="127">
        <f>ROUND(SUM(AV57:AW57),2)</f>
        <v>0</v>
      </c>
      <c r="AU57" s="128">
        <f>'VRN - VEDLEJŠÍ ROZPOČTOVÉ...'!P85</f>
        <v>0</v>
      </c>
      <c r="AV57" s="127">
        <f>'VRN - VEDLEJŠÍ ROZPOČTOVÉ...'!J33</f>
        <v>0</v>
      </c>
      <c r="AW57" s="127">
        <f>'VRN - VEDLEJŠÍ ROZPOČTOVÉ...'!J34</f>
        <v>0</v>
      </c>
      <c r="AX57" s="127">
        <f>'VRN - VEDLEJŠÍ ROZPOČTOVÉ...'!J35</f>
        <v>0</v>
      </c>
      <c r="AY57" s="127">
        <f>'VRN - VEDLEJŠÍ ROZPOČTOVÉ...'!J36</f>
        <v>0</v>
      </c>
      <c r="AZ57" s="127">
        <f>'VRN - VEDLEJŠÍ ROZPOČTOVÉ...'!F33</f>
        <v>0</v>
      </c>
      <c r="BA57" s="127">
        <f>'VRN - VEDLEJŠÍ ROZPOČTOVÉ...'!F34</f>
        <v>0</v>
      </c>
      <c r="BB57" s="127">
        <f>'VRN - VEDLEJŠÍ ROZPOČTOVÉ...'!F35</f>
        <v>0</v>
      </c>
      <c r="BC57" s="127">
        <f>'VRN - VEDLEJŠÍ ROZPOČTOVÉ...'!F36</f>
        <v>0</v>
      </c>
      <c r="BD57" s="129">
        <f>'VRN - VEDLEJŠÍ ROZPOČTOVÉ...'!F37</f>
        <v>0</v>
      </c>
      <c r="BE57" s="7"/>
      <c r="BT57" s="125" t="s">
        <v>81</v>
      </c>
      <c r="BV57" s="125" t="s">
        <v>75</v>
      </c>
      <c r="BW57" s="125" t="s">
        <v>89</v>
      </c>
      <c r="BX57" s="125" t="s">
        <v>5</v>
      </c>
      <c r="CL57" s="125" t="s">
        <v>19</v>
      </c>
      <c r="CM57" s="125" t="s">
        <v>83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Z1ni9uUR1uuxDNw/SauF1dHs/WHpRAlZpOuBxfjXtTmpjZ8anRlql5K0RzXpzXo5yJh6NAN0eCU1vRJPXTIDrw==" hashValue="8OfP3n1ctMzAYKgR/FYEjCCfr0WSGHpuQgtk5fkSDEPhPcLD4u5XycD+F75z6a6o7yL0KGUCkDP4k5u9btn/P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1 - OPRAVA KOMUNIKACE...'!C2" display="/"/>
    <hyperlink ref="A56" location="'SO 02 - OPRAVA KOMUNIKACE...'!C2" display="/"/>
    <hyperlink ref="A57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OPRAVY KOMUNIKACÍ ZR - UL.REVOLUČNÍ A OKRUŽNÍ DOLNÍ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7. 2. 2024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19</v>
      </c>
      <c r="F21" s="40"/>
      <c r="G21" s="40"/>
      <c r="H21" s="40"/>
      <c r="I21" s="134" t="s">
        <v>28</v>
      </c>
      <c r="J21" s="138" t="s">
        <v>33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93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ROUND((SUM(BE86:BE164)),  2)</f>
        <v>0</v>
      </c>
      <c r="G33" s="40"/>
      <c r="H33" s="40"/>
      <c r="I33" s="150">
        <v>0.20999999999999999</v>
      </c>
      <c r="J33" s="149">
        <f>ROUND(((SUM(BE86:BE164))*I33),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ROUND((SUM(BF86:BF164)),  2)</f>
        <v>0</v>
      </c>
      <c r="G34" s="40"/>
      <c r="H34" s="40"/>
      <c r="I34" s="150">
        <v>0.12</v>
      </c>
      <c r="J34" s="149">
        <f>ROUND(((SUM(BF86:BF164))*I34),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ROUND((SUM(BG86:BG164)),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ROUND((SUM(BH86:BH164)),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ROUND((SUM(BI86:BI164)),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OPRAVY KOMUNIKACÍ ZR - UL.REVOLUČNÍ A OKRUŽNÍ DOLNÍ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OPRAVA KOMUNIKACE UL. REVOLUČNÍ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7. 2. 2024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Žďár nad Sázavou</v>
      </c>
      <c r="G54" s="42"/>
      <c r="H54" s="42"/>
      <c r="I54" s="34" t="s">
        <v>31</v>
      </c>
      <c r="J54" s="38" t="str">
        <f>E21</f>
        <v/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Zbytovská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98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99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100</v>
      </c>
      <c r="E62" s="176"/>
      <c r="F62" s="176"/>
      <c r="G62" s="176"/>
      <c r="H62" s="176"/>
      <c r="I62" s="176"/>
      <c r="J62" s="177">
        <f>J103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101</v>
      </c>
      <c r="E63" s="176"/>
      <c r="F63" s="176"/>
      <c r="G63" s="176"/>
      <c r="H63" s="176"/>
      <c r="I63" s="176"/>
      <c r="J63" s="177">
        <f>J114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102</v>
      </c>
      <c r="E64" s="176"/>
      <c r="F64" s="176"/>
      <c r="G64" s="176"/>
      <c r="H64" s="176"/>
      <c r="I64" s="176"/>
      <c r="J64" s="177">
        <f>J117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103</v>
      </c>
      <c r="E65" s="176"/>
      <c r="F65" s="176"/>
      <c r="G65" s="176"/>
      <c r="H65" s="176"/>
      <c r="I65" s="176"/>
      <c r="J65" s="177">
        <f>J149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104</v>
      </c>
      <c r="E66" s="176"/>
      <c r="F66" s="176"/>
      <c r="G66" s="176"/>
      <c r="H66" s="176"/>
      <c r="I66" s="176"/>
      <c r="J66" s="177">
        <f>J162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105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OPRAVY KOMUNIKACÍ ZR - UL.REVOLUČNÍ A OKRUŽNÍ DOLNÍ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91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01 - OPRAVA KOMUNIKACE UL. REVOLUČNÍ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 xml:space="preserve"> </v>
      </c>
      <c r="G80" s="42"/>
      <c r="H80" s="42"/>
      <c r="I80" s="34" t="s">
        <v>23</v>
      </c>
      <c r="J80" s="74" t="str">
        <f>IF(J12="","",J12)</f>
        <v>7. 2. 2024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Město Žďár nad Sázavou</v>
      </c>
      <c r="G82" s="42"/>
      <c r="H82" s="42"/>
      <c r="I82" s="34" t="s">
        <v>31</v>
      </c>
      <c r="J82" s="38" t="str">
        <f>E21</f>
        <v/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35</v>
      </c>
      <c r="J83" s="38" t="str">
        <f>E24</f>
        <v>Zbytovská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106</v>
      </c>
      <c r="D85" s="182" t="s">
        <v>58</v>
      </c>
      <c r="E85" s="182" t="s">
        <v>54</v>
      </c>
      <c r="F85" s="182" t="s">
        <v>55</v>
      </c>
      <c r="G85" s="182" t="s">
        <v>107</v>
      </c>
      <c r="H85" s="182" t="s">
        <v>108</v>
      </c>
      <c r="I85" s="182" t="s">
        <v>109</v>
      </c>
      <c r="J85" s="182" t="s">
        <v>96</v>
      </c>
      <c r="K85" s="183" t="s">
        <v>110</v>
      </c>
      <c r="L85" s="184"/>
      <c r="M85" s="94" t="s">
        <v>19</v>
      </c>
      <c r="N85" s="95" t="s">
        <v>43</v>
      </c>
      <c r="O85" s="95" t="s">
        <v>111</v>
      </c>
      <c r="P85" s="95" t="s">
        <v>112</v>
      </c>
      <c r="Q85" s="95" t="s">
        <v>113</v>
      </c>
      <c r="R85" s="95" t="s">
        <v>114</v>
      </c>
      <c r="S85" s="95" t="s">
        <v>115</v>
      </c>
      <c r="T85" s="96" t="s">
        <v>116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117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577.81814420000012</v>
      </c>
      <c r="S86" s="98"/>
      <c r="T86" s="188">
        <f>T87</f>
        <v>482.25622000000004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72</v>
      </c>
      <c r="AU86" s="19" t="s">
        <v>97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72</v>
      </c>
      <c r="E87" s="193" t="s">
        <v>118</v>
      </c>
      <c r="F87" s="193" t="s">
        <v>119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P88+P103+P114+P117+P149+P162</f>
        <v>0</v>
      </c>
      <c r="Q87" s="198"/>
      <c r="R87" s="199">
        <f>R88+R103+R114+R117+R149+R162</f>
        <v>577.81814420000012</v>
      </c>
      <c r="S87" s="198"/>
      <c r="T87" s="200">
        <f>T88+T103+T114+T117+T149+T162</f>
        <v>482.25622000000004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81</v>
      </c>
      <c r="AT87" s="202" t="s">
        <v>72</v>
      </c>
      <c r="AU87" s="202" t="s">
        <v>73</v>
      </c>
      <c r="AY87" s="201" t="s">
        <v>120</v>
      </c>
      <c r="BK87" s="203">
        <f>BK88+BK103+BK114+BK117+BK149+BK162</f>
        <v>0</v>
      </c>
    </row>
    <row r="88" s="12" customFormat="1" ht="22.8" customHeight="1">
      <c r="A88" s="12"/>
      <c r="B88" s="190"/>
      <c r="C88" s="191"/>
      <c r="D88" s="192" t="s">
        <v>72</v>
      </c>
      <c r="E88" s="204" t="s">
        <v>81</v>
      </c>
      <c r="F88" s="204" t="s">
        <v>121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SUM(P89:P102)</f>
        <v>0</v>
      </c>
      <c r="Q88" s="198"/>
      <c r="R88" s="199">
        <f>SUM(R89:R102)</f>
        <v>0.31851270000000004</v>
      </c>
      <c r="S88" s="198"/>
      <c r="T88" s="200">
        <f>SUM(T89:T102)</f>
        <v>444.08322000000004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81</v>
      </c>
      <c r="AT88" s="202" t="s">
        <v>72</v>
      </c>
      <c r="AU88" s="202" t="s">
        <v>81</v>
      </c>
      <c r="AY88" s="201" t="s">
        <v>120</v>
      </c>
      <c r="BK88" s="203">
        <f>SUM(BK89:BK102)</f>
        <v>0</v>
      </c>
    </row>
    <row r="89" s="2" customFormat="1" ht="24.15" customHeight="1">
      <c r="A89" s="40"/>
      <c r="B89" s="41"/>
      <c r="C89" s="206" t="s">
        <v>81</v>
      </c>
      <c r="D89" s="206" t="s">
        <v>122</v>
      </c>
      <c r="E89" s="207" t="s">
        <v>123</v>
      </c>
      <c r="F89" s="208" t="s">
        <v>124</v>
      </c>
      <c r="G89" s="209" t="s">
        <v>125</v>
      </c>
      <c r="H89" s="210">
        <v>160.86500000000001</v>
      </c>
      <c r="I89" s="211"/>
      <c r="J89" s="212">
        <f>ROUND(I89*H89,2)</f>
        <v>0</v>
      </c>
      <c r="K89" s="208" t="s">
        <v>126</v>
      </c>
      <c r="L89" s="46"/>
      <c r="M89" s="213" t="s">
        <v>19</v>
      </c>
      <c r="N89" s="214" t="s">
        <v>44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0.098000000000000004</v>
      </c>
      <c r="T89" s="216">
        <f>S89*H89</f>
        <v>15.764770000000002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127</v>
      </c>
      <c r="AT89" s="217" t="s">
        <v>122</v>
      </c>
      <c r="AU89" s="217" t="s">
        <v>83</v>
      </c>
      <c r="AY89" s="19" t="s">
        <v>120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81</v>
      </c>
      <c r="BK89" s="218">
        <f>ROUND(I89*H89,2)</f>
        <v>0</v>
      </c>
      <c r="BL89" s="19" t="s">
        <v>127</v>
      </c>
      <c r="BM89" s="217" t="s">
        <v>128</v>
      </c>
    </row>
    <row r="90" s="2" customFormat="1">
      <c r="A90" s="40"/>
      <c r="B90" s="41"/>
      <c r="C90" s="42"/>
      <c r="D90" s="219" t="s">
        <v>129</v>
      </c>
      <c r="E90" s="42"/>
      <c r="F90" s="220" t="s">
        <v>130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129</v>
      </c>
      <c r="AU90" s="19" t="s">
        <v>83</v>
      </c>
    </row>
    <row r="91" s="13" customFormat="1">
      <c r="A91" s="13"/>
      <c r="B91" s="224"/>
      <c r="C91" s="225"/>
      <c r="D91" s="226" t="s">
        <v>131</v>
      </c>
      <c r="E91" s="227" t="s">
        <v>19</v>
      </c>
      <c r="F91" s="228" t="s">
        <v>132</v>
      </c>
      <c r="G91" s="225"/>
      <c r="H91" s="229">
        <v>160.86500000000001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131</v>
      </c>
      <c r="AU91" s="235" t="s">
        <v>83</v>
      </c>
      <c r="AV91" s="13" t="s">
        <v>83</v>
      </c>
      <c r="AW91" s="13" t="s">
        <v>34</v>
      </c>
      <c r="AX91" s="13" t="s">
        <v>81</v>
      </c>
      <c r="AY91" s="235" t="s">
        <v>120</v>
      </c>
    </row>
    <row r="92" s="2" customFormat="1" ht="24.15" customHeight="1">
      <c r="A92" s="40"/>
      <c r="B92" s="41"/>
      <c r="C92" s="206" t="s">
        <v>83</v>
      </c>
      <c r="D92" s="206" t="s">
        <v>122</v>
      </c>
      <c r="E92" s="207" t="s">
        <v>133</v>
      </c>
      <c r="F92" s="208" t="s">
        <v>134</v>
      </c>
      <c r="G92" s="209" t="s">
        <v>125</v>
      </c>
      <c r="H92" s="210">
        <v>3539.0300000000002</v>
      </c>
      <c r="I92" s="211"/>
      <c r="J92" s="212">
        <f>ROUND(I92*H92,2)</f>
        <v>0</v>
      </c>
      <c r="K92" s="208" t="s">
        <v>126</v>
      </c>
      <c r="L92" s="46"/>
      <c r="M92" s="213" t="s">
        <v>19</v>
      </c>
      <c r="N92" s="214" t="s">
        <v>44</v>
      </c>
      <c r="O92" s="86"/>
      <c r="P92" s="215">
        <f>O92*H92</f>
        <v>0</v>
      </c>
      <c r="Q92" s="215">
        <v>9.0000000000000006E-05</v>
      </c>
      <c r="R92" s="215">
        <f>Q92*H92</f>
        <v>0.31851270000000004</v>
      </c>
      <c r="S92" s="215">
        <v>0.11500000000000001</v>
      </c>
      <c r="T92" s="216">
        <f>S92*H92</f>
        <v>406.98845000000006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127</v>
      </c>
      <c r="AT92" s="217" t="s">
        <v>122</v>
      </c>
      <c r="AU92" s="217" t="s">
        <v>83</v>
      </c>
      <c r="AY92" s="19" t="s">
        <v>120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81</v>
      </c>
      <c r="BK92" s="218">
        <f>ROUND(I92*H92,2)</f>
        <v>0</v>
      </c>
      <c r="BL92" s="19" t="s">
        <v>127</v>
      </c>
      <c r="BM92" s="217" t="s">
        <v>135</v>
      </c>
    </row>
    <row r="93" s="2" customFormat="1">
      <c r="A93" s="40"/>
      <c r="B93" s="41"/>
      <c r="C93" s="42"/>
      <c r="D93" s="219" t="s">
        <v>129</v>
      </c>
      <c r="E93" s="42"/>
      <c r="F93" s="220" t="s">
        <v>136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129</v>
      </c>
      <c r="AU93" s="19" t="s">
        <v>83</v>
      </c>
    </row>
    <row r="94" s="13" customFormat="1">
      <c r="A94" s="13"/>
      <c r="B94" s="224"/>
      <c r="C94" s="225"/>
      <c r="D94" s="226" t="s">
        <v>131</v>
      </c>
      <c r="E94" s="227" t="s">
        <v>19</v>
      </c>
      <c r="F94" s="228" t="s">
        <v>137</v>
      </c>
      <c r="G94" s="225"/>
      <c r="H94" s="229">
        <v>3217.3000000000002</v>
      </c>
      <c r="I94" s="230"/>
      <c r="J94" s="225"/>
      <c r="K94" s="225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131</v>
      </c>
      <c r="AU94" s="235" t="s">
        <v>83</v>
      </c>
      <c r="AV94" s="13" t="s">
        <v>83</v>
      </c>
      <c r="AW94" s="13" t="s">
        <v>34</v>
      </c>
      <c r="AX94" s="13" t="s">
        <v>73</v>
      </c>
      <c r="AY94" s="235" t="s">
        <v>120</v>
      </c>
    </row>
    <row r="95" s="13" customFormat="1">
      <c r="A95" s="13"/>
      <c r="B95" s="224"/>
      <c r="C95" s="225"/>
      <c r="D95" s="226" t="s">
        <v>131</v>
      </c>
      <c r="E95" s="227" t="s">
        <v>19</v>
      </c>
      <c r="F95" s="228" t="s">
        <v>138</v>
      </c>
      <c r="G95" s="225"/>
      <c r="H95" s="229">
        <v>321.73000000000002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131</v>
      </c>
      <c r="AU95" s="235" t="s">
        <v>83</v>
      </c>
      <c r="AV95" s="13" t="s">
        <v>83</v>
      </c>
      <c r="AW95" s="13" t="s">
        <v>34</v>
      </c>
      <c r="AX95" s="13" t="s">
        <v>73</v>
      </c>
      <c r="AY95" s="235" t="s">
        <v>120</v>
      </c>
    </row>
    <row r="96" s="14" customFormat="1">
      <c r="A96" s="14"/>
      <c r="B96" s="236"/>
      <c r="C96" s="237"/>
      <c r="D96" s="226" t="s">
        <v>131</v>
      </c>
      <c r="E96" s="238" t="s">
        <v>19</v>
      </c>
      <c r="F96" s="239" t="s">
        <v>139</v>
      </c>
      <c r="G96" s="237"/>
      <c r="H96" s="240">
        <v>3539.0300000000002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131</v>
      </c>
      <c r="AU96" s="246" t="s">
        <v>83</v>
      </c>
      <c r="AV96" s="14" t="s">
        <v>127</v>
      </c>
      <c r="AW96" s="14" t="s">
        <v>34</v>
      </c>
      <c r="AX96" s="14" t="s">
        <v>81</v>
      </c>
      <c r="AY96" s="246" t="s">
        <v>120</v>
      </c>
    </row>
    <row r="97" s="2" customFormat="1" ht="24.15" customHeight="1">
      <c r="A97" s="40"/>
      <c r="B97" s="41"/>
      <c r="C97" s="206" t="s">
        <v>140</v>
      </c>
      <c r="D97" s="206" t="s">
        <v>122</v>
      </c>
      <c r="E97" s="207" t="s">
        <v>141</v>
      </c>
      <c r="F97" s="208" t="s">
        <v>142</v>
      </c>
      <c r="G97" s="209" t="s">
        <v>143</v>
      </c>
      <c r="H97" s="210">
        <v>30</v>
      </c>
      <c r="I97" s="211"/>
      <c r="J97" s="212">
        <f>ROUND(I97*H97,2)</f>
        <v>0</v>
      </c>
      <c r="K97" s="208" t="s">
        <v>126</v>
      </c>
      <c r="L97" s="46"/>
      <c r="M97" s="213" t="s">
        <v>19</v>
      </c>
      <c r="N97" s="214" t="s">
        <v>44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0.20499999999999999</v>
      </c>
      <c r="T97" s="216">
        <f>S97*H97</f>
        <v>6.1499999999999995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127</v>
      </c>
      <c r="AT97" s="217" t="s">
        <v>122</v>
      </c>
      <c r="AU97" s="217" t="s">
        <v>83</v>
      </c>
      <c r="AY97" s="19" t="s">
        <v>120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ROUND(I97*H97,2)</f>
        <v>0</v>
      </c>
      <c r="BL97" s="19" t="s">
        <v>127</v>
      </c>
      <c r="BM97" s="217" t="s">
        <v>144</v>
      </c>
    </row>
    <row r="98" s="2" customFormat="1">
      <c r="A98" s="40"/>
      <c r="B98" s="41"/>
      <c r="C98" s="42"/>
      <c r="D98" s="219" t="s">
        <v>129</v>
      </c>
      <c r="E98" s="42"/>
      <c r="F98" s="220" t="s">
        <v>145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129</v>
      </c>
      <c r="AU98" s="19" t="s">
        <v>83</v>
      </c>
    </row>
    <row r="99" s="13" customFormat="1">
      <c r="A99" s="13"/>
      <c r="B99" s="224"/>
      <c r="C99" s="225"/>
      <c r="D99" s="226" t="s">
        <v>131</v>
      </c>
      <c r="E99" s="227" t="s">
        <v>19</v>
      </c>
      <c r="F99" s="228" t="s">
        <v>146</v>
      </c>
      <c r="G99" s="225"/>
      <c r="H99" s="229">
        <v>30</v>
      </c>
      <c r="I99" s="230"/>
      <c r="J99" s="225"/>
      <c r="K99" s="225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131</v>
      </c>
      <c r="AU99" s="235" t="s">
        <v>83</v>
      </c>
      <c r="AV99" s="13" t="s">
        <v>83</v>
      </c>
      <c r="AW99" s="13" t="s">
        <v>34</v>
      </c>
      <c r="AX99" s="13" t="s">
        <v>81</v>
      </c>
      <c r="AY99" s="235" t="s">
        <v>120</v>
      </c>
    </row>
    <row r="100" s="2" customFormat="1" ht="24.15" customHeight="1">
      <c r="A100" s="40"/>
      <c r="B100" s="41"/>
      <c r="C100" s="206" t="s">
        <v>127</v>
      </c>
      <c r="D100" s="206" t="s">
        <v>122</v>
      </c>
      <c r="E100" s="207" t="s">
        <v>147</v>
      </c>
      <c r="F100" s="208" t="s">
        <v>148</v>
      </c>
      <c r="G100" s="209" t="s">
        <v>143</v>
      </c>
      <c r="H100" s="210">
        <v>132</v>
      </c>
      <c r="I100" s="211"/>
      <c r="J100" s="212">
        <f>ROUND(I100*H100,2)</f>
        <v>0</v>
      </c>
      <c r="K100" s="208" t="s">
        <v>126</v>
      </c>
      <c r="L100" s="46"/>
      <c r="M100" s="213" t="s">
        <v>19</v>
      </c>
      <c r="N100" s="214" t="s">
        <v>44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0.11500000000000001</v>
      </c>
      <c r="T100" s="216">
        <f>S100*H100</f>
        <v>15.180000000000002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127</v>
      </c>
      <c r="AT100" s="217" t="s">
        <v>122</v>
      </c>
      <c r="AU100" s="217" t="s">
        <v>83</v>
      </c>
      <c r="AY100" s="19" t="s">
        <v>120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81</v>
      </c>
      <c r="BK100" s="218">
        <f>ROUND(I100*H100,2)</f>
        <v>0</v>
      </c>
      <c r="BL100" s="19" t="s">
        <v>127</v>
      </c>
      <c r="BM100" s="217" t="s">
        <v>149</v>
      </c>
    </row>
    <row r="101" s="2" customFormat="1">
      <c r="A101" s="40"/>
      <c r="B101" s="41"/>
      <c r="C101" s="42"/>
      <c r="D101" s="219" t="s">
        <v>129</v>
      </c>
      <c r="E101" s="42"/>
      <c r="F101" s="220" t="s">
        <v>150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129</v>
      </c>
      <c r="AU101" s="19" t="s">
        <v>83</v>
      </c>
    </row>
    <row r="102" s="13" customFormat="1">
      <c r="A102" s="13"/>
      <c r="B102" s="224"/>
      <c r="C102" s="225"/>
      <c r="D102" s="226" t="s">
        <v>131</v>
      </c>
      <c r="E102" s="227" t="s">
        <v>19</v>
      </c>
      <c r="F102" s="228" t="s">
        <v>151</v>
      </c>
      <c r="G102" s="225"/>
      <c r="H102" s="229">
        <v>132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131</v>
      </c>
      <c r="AU102" s="235" t="s">
        <v>83</v>
      </c>
      <c r="AV102" s="13" t="s">
        <v>83</v>
      </c>
      <c r="AW102" s="13" t="s">
        <v>34</v>
      </c>
      <c r="AX102" s="13" t="s">
        <v>81</v>
      </c>
      <c r="AY102" s="235" t="s">
        <v>120</v>
      </c>
    </row>
    <row r="103" s="12" customFormat="1" ht="22.8" customHeight="1">
      <c r="A103" s="12"/>
      <c r="B103" s="190"/>
      <c r="C103" s="191"/>
      <c r="D103" s="192" t="s">
        <v>72</v>
      </c>
      <c r="E103" s="204" t="s">
        <v>152</v>
      </c>
      <c r="F103" s="204" t="s">
        <v>153</v>
      </c>
      <c r="G103" s="191"/>
      <c r="H103" s="191"/>
      <c r="I103" s="194"/>
      <c r="J103" s="205">
        <f>BK103</f>
        <v>0</v>
      </c>
      <c r="K103" s="191"/>
      <c r="L103" s="196"/>
      <c r="M103" s="197"/>
      <c r="N103" s="198"/>
      <c r="O103" s="198"/>
      <c r="P103" s="199">
        <f>SUM(P104:P113)</f>
        <v>0</v>
      </c>
      <c r="Q103" s="198"/>
      <c r="R103" s="199">
        <f>SUM(R104:R113)</f>
        <v>545.52217070000006</v>
      </c>
      <c r="S103" s="198"/>
      <c r="T103" s="200">
        <f>SUM(T104:T113)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81</v>
      </c>
      <c r="AT103" s="202" t="s">
        <v>72</v>
      </c>
      <c r="AU103" s="202" t="s">
        <v>81</v>
      </c>
      <c r="AY103" s="201" t="s">
        <v>120</v>
      </c>
      <c r="BK103" s="203">
        <f>SUM(BK104:BK113)</f>
        <v>0</v>
      </c>
    </row>
    <row r="104" s="2" customFormat="1" ht="24.15" customHeight="1">
      <c r="A104" s="40"/>
      <c r="B104" s="41"/>
      <c r="C104" s="206" t="s">
        <v>152</v>
      </c>
      <c r="D104" s="206" t="s">
        <v>122</v>
      </c>
      <c r="E104" s="207" t="s">
        <v>154</v>
      </c>
      <c r="F104" s="208" t="s">
        <v>155</v>
      </c>
      <c r="G104" s="209" t="s">
        <v>125</v>
      </c>
      <c r="H104" s="210">
        <v>321.73000000000002</v>
      </c>
      <c r="I104" s="211"/>
      <c r="J104" s="212">
        <f>ROUND(I104*H104,2)</f>
        <v>0</v>
      </c>
      <c r="K104" s="208" t="s">
        <v>126</v>
      </c>
      <c r="L104" s="46"/>
      <c r="M104" s="213" t="s">
        <v>19</v>
      </c>
      <c r="N104" s="214" t="s">
        <v>44</v>
      </c>
      <c r="O104" s="86"/>
      <c r="P104" s="215">
        <f>O104*H104</f>
        <v>0</v>
      </c>
      <c r="Q104" s="215">
        <v>0.13188</v>
      </c>
      <c r="R104" s="215">
        <f>Q104*H104</f>
        <v>42.429752399999998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127</v>
      </c>
      <c r="AT104" s="217" t="s">
        <v>122</v>
      </c>
      <c r="AU104" s="217" t="s">
        <v>83</v>
      </c>
      <c r="AY104" s="19" t="s">
        <v>120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81</v>
      </c>
      <c r="BK104" s="218">
        <f>ROUND(I104*H104,2)</f>
        <v>0</v>
      </c>
      <c r="BL104" s="19" t="s">
        <v>127</v>
      </c>
      <c r="BM104" s="217" t="s">
        <v>156</v>
      </c>
    </row>
    <row r="105" s="2" customFormat="1">
      <c r="A105" s="40"/>
      <c r="B105" s="41"/>
      <c r="C105" s="42"/>
      <c r="D105" s="219" t="s">
        <v>129</v>
      </c>
      <c r="E105" s="42"/>
      <c r="F105" s="220" t="s">
        <v>157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129</v>
      </c>
      <c r="AU105" s="19" t="s">
        <v>83</v>
      </c>
    </row>
    <row r="106" s="13" customFormat="1">
      <c r="A106" s="13"/>
      <c r="B106" s="224"/>
      <c r="C106" s="225"/>
      <c r="D106" s="226" t="s">
        <v>131</v>
      </c>
      <c r="E106" s="227" t="s">
        <v>19</v>
      </c>
      <c r="F106" s="228" t="s">
        <v>138</v>
      </c>
      <c r="G106" s="225"/>
      <c r="H106" s="229">
        <v>321.73000000000002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131</v>
      </c>
      <c r="AU106" s="235" t="s">
        <v>83</v>
      </c>
      <c r="AV106" s="13" t="s">
        <v>83</v>
      </c>
      <c r="AW106" s="13" t="s">
        <v>34</v>
      </c>
      <c r="AX106" s="13" t="s">
        <v>81</v>
      </c>
      <c r="AY106" s="235" t="s">
        <v>120</v>
      </c>
    </row>
    <row r="107" s="2" customFormat="1" ht="16.5" customHeight="1">
      <c r="A107" s="40"/>
      <c r="B107" s="41"/>
      <c r="C107" s="206" t="s">
        <v>158</v>
      </c>
      <c r="D107" s="206" t="s">
        <v>122</v>
      </c>
      <c r="E107" s="207" t="s">
        <v>159</v>
      </c>
      <c r="F107" s="208" t="s">
        <v>160</v>
      </c>
      <c r="G107" s="209" t="s">
        <v>125</v>
      </c>
      <c r="H107" s="210">
        <v>3539.0300000000002</v>
      </c>
      <c r="I107" s="211"/>
      <c r="J107" s="212">
        <f>ROUND(I107*H107,2)</f>
        <v>0</v>
      </c>
      <c r="K107" s="208" t="s">
        <v>126</v>
      </c>
      <c r="L107" s="46"/>
      <c r="M107" s="213" t="s">
        <v>19</v>
      </c>
      <c r="N107" s="214" t="s">
        <v>44</v>
      </c>
      <c r="O107" s="86"/>
      <c r="P107" s="215">
        <f>O107*H107</f>
        <v>0</v>
      </c>
      <c r="Q107" s="215">
        <v>0.00071000000000000002</v>
      </c>
      <c r="R107" s="215">
        <f>Q107*H107</f>
        <v>2.5127113000000003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127</v>
      </c>
      <c r="AT107" s="217" t="s">
        <v>122</v>
      </c>
      <c r="AU107" s="217" t="s">
        <v>83</v>
      </c>
      <c r="AY107" s="19" t="s">
        <v>120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81</v>
      </c>
      <c r="BK107" s="218">
        <f>ROUND(I107*H107,2)</f>
        <v>0</v>
      </c>
      <c r="BL107" s="19" t="s">
        <v>127</v>
      </c>
      <c r="BM107" s="217" t="s">
        <v>161</v>
      </c>
    </row>
    <row r="108" s="2" customFormat="1">
      <c r="A108" s="40"/>
      <c r="B108" s="41"/>
      <c r="C108" s="42"/>
      <c r="D108" s="219" t="s">
        <v>129</v>
      </c>
      <c r="E108" s="42"/>
      <c r="F108" s="220" t="s">
        <v>162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129</v>
      </c>
      <c r="AU108" s="19" t="s">
        <v>83</v>
      </c>
    </row>
    <row r="109" s="13" customFormat="1">
      <c r="A109" s="13"/>
      <c r="B109" s="224"/>
      <c r="C109" s="225"/>
      <c r="D109" s="226" t="s">
        <v>131</v>
      </c>
      <c r="E109" s="227" t="s">
        <v>19</v>
      </c>
      <c r="F109" s="228" t="s">
        <v>137</v>
      </c>
      <c r="G109" s="225"/>
      <c r="H109" s="229">
        <v>3217.3000000000002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131</v>
      </c>
      <c r="AU109" s="235" t="s">
        <v>83</v>
      </c>
      <c r="AV109" s="13" t="s">
        <v>83</v>
      </c>
      <c r="AW109" s="13" t="s">
        <v>34</v>
      </c>
      <c r="AX109" s="13" t="s">
        <v>73</v>
      </c>
      <c r="AY109" s="235" t="s">
        <v>120</v>
      </c>
    </row>
    <row r="110" s="13" customFormat="1">
      <c r="A110" s="13"/>
      <c r="B110" s="224"/>
      <c r="C110" s="225"/>
      <c r="D110" s="226" t="s">
        <v>131</v>
      </c>
      <c r="E110" s="227" t="s">
        <v>19</v>
      </c>
      <c r="F110" s="228" t="s">
        <v>138</v>
      </c>
      <c r="G110" s="225"/>
      <c r="H110" s="229">
        <v>321.73000000000002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131</v>
      </c>
      <c r="AU110" s="235" t="s">
        <v>83</v>
      </c>
      <c r="AV110" s="13" t="s">
        <v>83</v>
      </c>
      <c r="AW110" s="13" t="s">
        <v>34</v>
      </c>
      <c r="AX110" s="13" t="s">
        <v>73</v>
      </c>
      <c r="AY110" s="235" t="s">
        <v>120</v>
      </c>
    </row>
    <row r="111" s="14" customFormat="1">
      <c r="A111" s="14"/>
      <c r="B111" s="236"/>
      <c r="C111" s="237"/>
      <c r="D111" s="226" t="s">
        <v>131</v>
      </c>
      <c r="E111" s="238" t="s">
        <v>19</v>
      </c>
      <c r="F111" s="239" t="s">
        <v>139</v>
      </c>
      <c r="G111" s="237"/>
      <c r="H111" s="240">
        <v>3539.0300000000002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131</v>
      </c>
      <c r="AU111" s="246" t="s">
        <v>83</v>
      </c>
      <c r="AV111" s="14" t="s">
        <v>127</v>
      </c>
      <c r="AW111" s="14" t="s">
        <v>34</v>
      </c>
      <c r="AX111" s="14" t="s">
        <v>81</v>
      </c>
      <c r="AY111" s="246" t="s">
        <v>120</v>
      </c>
    </row>
    <row r="112" s="2" customFormat="1" ht="24.15" customHeight="1">
      <c r="A112" s="40"/>
      <c r="B112" s="41"/>
      <c r="C112" s="206" t="s">
        <v>163</v>
      </c>
      <c r="D112" s="206" t="s">
        <v>122</v>
      </c>
      <c r="E112" s="207" t="s">
        <v>164</v>
      </c>
      <c r="F112" s="208" t="s">
        <v>165</v>
      </c>
      <c r="G112" s="209" t="s">
        <v>125</v>
      </c>
      <c r="H112" s="210">
        <v>3217.3000000000002</v>
      </c>
      <c r="I112" s="211"/>
      <c r="J112" s="212">
        <f>ROUND(I112*H112,2)</f>
        <v>0</v>
      </c>
      <c r="K112" s="208" t="s">
        <v>126</v>
      </c>
      <c r="L112" s="46"/>
      <c r="M112" s="213" t="s">
        <v>19</v>
      </c>
      <c r="N112" s="214" t="s">
        <v>44</v>
      </c>
      <c r="O112" s="86"/>
      <c r="P112" s="215">
        <f>O112*H112</f>
        <v>0</v>
      </c>
      <c r="Q112" s="215">
        <v>0.15559000000000001</v>
      </c>
      <c r="R112" s="215">
        <f>Q112*H112</f>
        <v>500.57970700000004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127</v>
      </c>
      <c r="AT112" s="217" t="s">
        <v>122</v>
      </c>
      <c r="AU112" s="217" t="s">
        <v>83</v>
      </c>
      <c r="AY112" s="19" t="s">
        <v>120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81</v>
      </c>
      <c r="BK112" s="218">
        <f>ROUND(I112*H112,2)</f>
        <v>0</v>
      </c>
      <c r="BL112" s="19" t="s">
        <v>127</v>
      </c>
      <c r="BM112" s="217" t="s">
        <v>166</v>
      </c>
    </row>
    <row r="113" s="2" customFormat="1">
      <c r="A113" s="40"/>
      <c r="B113" s="41"/>
      <c r="C113" s="42"/>
      <c r="D113" s="219" t="s">
        <v>129</v>
      </c>
      <c r="E113" s="42"/>
      <c r="F113" s="220" t="s">
        <v>167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129</v>
      </c>
      <c r="AU113" s="19" t="s">
        <v>83</v>
      </c>
    </row>
    <row r="114" s="12" customFormat="1" ht="22.8" customHeight="1">
      <c r="A114" s="12"/>
      <c r="B114" s="190"/>
      <c r="C114" s="191"/>
      <c r="D114" s="192" t="s">
        <v>72</v>
      </c>
      <c r="E114" s="204" t="s">
        <v>168</v>
      </c>
      <c r="F114" s="204" t="s">
        <v>169</v>
      </c>
      <c r="G114" s="191"/>
      <c r="H114" s="191"/>
      <c r="I114" s="194"/>
      <c r="J114" s="205">
        <f>BK114</f>
        <v>0</v>
      </c>
      <c r="K114" s="191"/>
      <c r="L114" s="196"/>
      <c r="M114" s="197"/>
      <c r="N114" s="198"/>
      <c r="O114" s="198"/>
      <c r="P114" s="199">
        <f>SUM(P115:P116)</f>
        <v>0</v>
      </c>
      <c r="Q114" s="198"/>
      <c r="R114" s="199">
        <f>SUM(R115:R116)</f>
        <v>10.665199999999999</v>
      </c>
      <c r="S114" s="198"/>
      <c r="T114" s="200">
        <f>SUM(T115:T116)</f>
        <v>6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1" t="s">
        <v>81</v>
      </c>
      <c r="AT114" s="202" t="s">
        <v>72</v>
      </c>
      <c r="AU114" s="202" t="s">
        <v>81</v>
      </c>
      <c r="AY114" s="201" t="s">
        <v>120</v>
      </c>
      <c r="BK114" s="203">
        <f>SUM(BK115:BK116)</f>
        <v>0</v>
      </c>
    </row>
    <row r="115" s="2" customFormat="1" ht="24.15" customHeight="1">
      <c r="A115" s="40"/>
      <c r="B115" s="41"/>
      <c r="C115" s="206" t="s">
        <v>168</v>
      </c>
      <c r="D115" s="206" t="s">
        <v>122</v>
      </c>
      <c r="E115" s="207" t="s">
        <v>170</v>
      </c>
      <c r="F115" s="208" t="s">
        <v>171</v>
      </c>
      <c r="G115" s="209" t="s">
        <v>172</v>
      </c>
      <c r="H115" s="210">
        <v>20</v>
      </c>
      <c r="I115" s="211"/>
      <c r="J115" s="212">
        <f>ROUND(I115*H115,2)</f>
        <v>0</v>
      </c>
      <c r="K115" s="208" t="s">
        <v>126</v>
      </c>
      <c r="L115" s="46"/>
      <c r="M115" s="213" t="s">
        <v>19</v>
      </c>
      <c r="N115" s="214" t="s">
        <v>44</v>
      </c>
      <c r="O115" s="86"/>
      <c r="P115" s="215">
        <f>O115*H115</f>
        <v>0</v>
      </c>
      <c r="Q115" s="215">
        <v>0.53325999999999996</v>
      </c>
      <c r="R115" s="215">
        <f>Q115*H115</f>
        <v>10.665199999999999</v>
      </c>
      <c r="S115" s="215">
        <v>0.29999999999999999</v>
      </c>
      <c r="T115" s="216">
        <f>S115*H115</f>
        <v>6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127</v>
      </c>
      <c r="AT115" s="217" t="s">
        <v>122</v>
      </c>
      <c r="AU115" s="217" t="s">
        <v>83</v>
      </c>
      <c r="AY115" s="19" t="s">
        <v>120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81</v>
      </c>
      <c r="BK115" s="218">
        <f>ROUND(I115*H115,2)</f>
        <v>0</v>
      </c>
      <c r="BL115" s="19" t="s">
        <v>127</v>
      </c>
      <c r="BM115" s="217" t="s">
        <v>173</v>
      </c>
    </row>
    <row r="116" s="2" customFormat="1">
      <c r="A116" s="40"/>
      <c r="B116" s="41"/>
      <c r="C116" s="42"/>
      <c r="D116" s="219" t="s">
        <v>129</v>
      </c>
      <c r="E116" s="42"/>
      <c r="F116" s="220" t="s">
        <v>174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129</v>
      </c>
      <c r="AU116" s="19" t="s">
        <v>83</v>
      </c>
    </row>
    <row r="117" s="12" customFormat="1" ht="22.8" customHeight="1">
      <c r="A117" s="12"/>
      <c r="B117" s="190"/>
      <c r="C117" s="191"/>
      <c r="D117" s="192" t="s">
        <v>72</v>
      </c>
      <c r="E117" s="204" t="s">
        <v>175</v>
      </c>
      <c r="F117" s="204" t="s">
        <v>176</v>
      </c>
      <c r="G117" s="191"/>
      <c r="H117" s="191"/>
      <c r="I117" s="194"/>
      <c r="J117" s="205">
        <f>BK117</f>
        <v>0</v>
      </c>
      <c r="K117" s="191"/>
      <c r="L117" s="196"/>
      <c r="M117" s="197"/>
      <c r="N117" s="198"/>
      <c r="O117" s="198"/>
      <c r="P117" s="199">
        <f>SUM(P118:P148)</f>
        <v>0</v>
      </c>
      <c r="Q117" s="198"/>
      <c r="R117" s="199">
        <f>SUM(R118:R148)</f>
        <v>21.312260800000001</v>
      </c>
      <c r="S117" s="198"/>
      <c r="T117" s="200">
        <f>SUM(T118:T148)</f>
        <v>32.173000000000002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1" t="s">
        <v>81</v>
      </c>
      <c r="AT117" s="202" t="s">
        <v>72</v>
      </c>
      <c r="AU117" s="202" t="s">
        <v>81</v>
      </c>
      <c r="AY117" s="201" t="s">
        <v>120</v>
      </c>
      <c r="BK117" s="203">
        <f>SUM(BK118:BK148)</f>
        <v>0</v>
      </c>
    </row>
    <row r="118" s="2" customFormat="1" ht="16.5" customHeight="1">
      <c r="A118" s="40"/>
      <c r="B118" s="41"/>
      <c r="C118" s="206" t="s">
        <v>175</v>
      </c>
      <c r="D118" s="206" t="s">
        <v>122</v>
      </c>
      <c r="E118" s="207" t="s">
        <v>177</v>
      </c>
      <c r="F118" s="208" t="s">
        <v>178</v>
      </c>
      <c r="G118" s="209" t="s">
        <v>125</v>
      </c>
      <c r="H118" s="210">
        <v>0</v>
      </c>
      <c r="I118" s="211"/>
      <c r="J118" s="212">
        <f>ROUND(I118*H118,2)</f>
        <v>0</v>
      </c>
      <c r="K118" s="208" t="s">
        <v>126</v>
      </c>
      <c r="L118" s="46"/>
      <c r="M118" s="213" t="s">
        <v>19</v>
      </c>
      <c r="N118" s="214" t="s">
        <v>44</v>
      </c>
      <c r="O118" s="86"/>
      <c r="P118" s="215">
        <f>O118*H118</f>
        <v>0</v>
      </c>
      <c r="Q118" s="215">
        <v>0.0014499999999999999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127</v>
      </c>
      <c r="AT118" s="217" t="s">
        <v>122</v>
      </c>
      <c r="AU118" s="217" t="s">
        <v>83</v>
      </c>
      <c r="AY118" s="19" t="s">
        <v>120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81</v>
      </c>
      <c r="BK118" s="218">
        <f>ROUND(I118*H118,2)</f>
        <v>0</v>
      </c>
      <c r="BL118" s="19" t="s">
        <v>127</v>
      </c>
      <c r="BM118" s="217" t="s">
        <v>179</v>
      </c>
    </row>
    <row r="119" s="2" customFormat="1">
      <c r="A119" s="40"/>
      <c r="B119" s="41"/>
      <c r="C119" s="42"/>
      <c r="D119" s="219" t="s">
        <v>129</v>
      </c>
      <c r="E119" s="42"/>
      <c r="F119" s="220" t="s">
        <v>180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129</v>
      </c>
      <c r="AU119" s="19" t="s">
        <v>83</v>
      </c>
    </row>
    <row r="120" s="2" customFormat="1" ht="24.15" customHeight="1">
      <c r="A120" s="40"/>
      <c r="B120" s="41"/>
      <c r="C120" s="206" t="s">
        <v>181</v>
      </c>
      <c r="D120" s="206" t="s">
        <v>122</v>
      </c>
      <c r="E120" s="207" t="s">
        <v>182</v>
      </c>
      <c r="F120" s="208" t="s">
        <v>183</v>
      </c>
      <c r="G120" s="209" t="s">
        <v>125</v>
      </c>
      <c r="H120" s="210">
        <v>0</v>
      </c>
      <c r="I120" s="211"/>
      <c r="J120" s="212">
        <f>ROUND(I120*H120,2)</f>
        <v>0</v>
      </c>
      <c r="K120" s="208" t="s">
        <v>126</v>
      </c>
      <c r="L120" s="46"/>
      <c r="M120" s="213" t="s">
        <v>19</v>
      </c>
      <c r="N120" s="214" t="s">
        <v>44</v>
      </c>
      <c r="O120" s="86"/>
      <c r="P120" s="215">
        <f>O120*H120</f>
        <v>0</v>
      </c>
      <c r="Q120" s="215">
        <v>1.0000000000000001E-05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127</v>
      </c>
      <c r="AT120" s="217" t="s">
        <v>122</v>
      </c>
      <c r="AU120" s="217" t="s">
        <v>83</v>
      </c>
      <c r="AY120" s="19" t="s">
        <v>120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81</v>
      </c>
      <c r="BK120" s="218">
        <f>ROUND(I120*H120,2)</f>
        <v>0</v>
      </c>
      <c r="BL120" s="19" t="s">
        <v>127</v>
      </c>
      <c r="BM120" s="217" t="s">
        <v>184</v>
      </c>
    </row>
    <row r="121" s="2" customFormat="1">
      <c r="A121" s="40"/>
      <c r="B121" s="41"/>
      <c r="C121" s="42"/>
      <c r="D121" s="219" t="s">
        <v>129</v>
      </c>
      <c r="E121" s="42"/>
      <c r="F121" s="220" t="s">
        <v>185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129</v>
      </c>
      <c r="AU121" s="19" t="s">
        <v>83</v>
      </c>
    </row>
    <row r="122" s="2" customFormat="1" ht="33" customHeight="1">
      <c r="A122" s="40"/>
      <c r="B122" s="41"/>
      <c r="C122" s="206" t="s">
        <v>186</v>
      </c>
      <c r="D122" s="206" t="s">
        <v>122</v>
      </c>
      <c r="E122" s="207" t="s">
        <v>187</v>
      </c>
      <c r="F122" s="208" t="s">
        <v>188</v>
      </c>
      <c r="G122" s="209" t="s">
        <v>143</v>
      </c>
      <c r="H122" s="210">
        <v>132</v>
      </c>
      <c r="I122" s="211"/>
      <c r="J122" s="212">
        <f>ROUND(I122*H122,2)</f>
        <v>0</v>
      </c>
      <c r="K122" s="208" t="s">
        <v>126</v>
      </c>
      <c r="L122" s="46"/>
      <c r="M122" s="213" t="s">
        <v>19</v>
      </c>
      <c r="N122" s="214" t="s">
        <v>44</v>
      </c>
      <c r="O122" s="86"/>
      <c r="P122" s="215">
        <f>O122*H122</f>
        <v>0</v>
      </c>
      <c r="Q122" s="215">
        <v>0.071900000000000006</v>
      </c>
      <c r="R122" s="215">
        <f>Q122*H122</f>
        <v>9.4908000000000001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127</v>
      </c>
      <c r="AT122" s="217" t="s">
        <v>122</v>
      </c>
      <c r="AU122" s="217" t="s">
        <v>83</v>
      </c>
      <c r="AY122" s="19" t="s">
        <v>120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81</v>
      </c>
      <c r="BK122" s="218">
        <f>ROUND(I122*H122,2)</f>
        <v>0</v>
      </c>
      <c r="BL122" s="19" t="s">
        <v>127</v>
      </c>
      <c r="BM122" s="217" t="s">
        <v>189</v>
      </c>
    </row>
    <row r="123" s="2" customFormat="1">
      <c r="A123" s="40"/>
      <c r="B123" s="41"/>
      <c r="C123" s="42"/>
      <c r="D123" s="219" t="s">
        <v>129</v>
      </c>
      <c r="E123" s="42"/>
      <c r="F123" s="220" t="s">
        <v>190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129</v>
      </c>
      <c r="AU123" s="19" t="s">
        <v>83</v>
      </c>
    </row>
    <row r="124" s="13" customFormat="1">
      <c r="A124" s="13"/>
      <c r="B124" s="224"/>
      <c r="C124" s="225"/>
      <c r="D124" s="226" t="s">
        <v>131</v>
      </c>
      <c r="E124" s="227" t="s">
        <v>19</v>
      </c>
      <c r="F124" s="228" t="s">
        <v>191</v>
      </c>
      <c r="G124" s="225"/>
      <c r="H124" s="229">
        <v>132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131</v>
      </c>
      <c r="AU124" s="235" t="s">
        <v>83</v>
      </c>
      <c r="AV124" s="13" t="s">
        <v>83</v>
      </c>
      <c r="AW124" s="13" t="s">
        <v>34</v>
      </c>
      <c r="AX124" s="13" t="s">
        <v>81</v>
      </c>
      <c r="AY124" s="235" t="s">
        <v>120</v>
      </c>
    </row>
    <row r="125" s="2" customFormat="1" ht="16.5" customHeight="1">
      <c r="A125" s="40"/>
      <c r="B125" s="41"/>
      <c r="C125" s="247" t="s">
        <v>8</v>
      </c>
      <c r="D125" s="247" t="s">
        <v>192</v>
      </c>
      <c r="E125" s="248" t="s">
        <v>193</v>
      </c>
      <c r="F125" s="249" t="s">
        <v>194</v>
      </c>
      <c r="G125" s="250" t="s">
        <v>125</v>
      </c>
      <c r="H125" s="251">
        <v>13.596</v>
      </c>
      <c r="I125" s="252"/>
      <c r="J125" s="253">
        <f>ROUND(I125*H125,2)</f>
        <v>0</v>
      </c>
      <c r="K125" s="249" t="s">
        <v>126</v>
      </c>
      <c r="L125" s="254"/>
      <c r="M125" s="255" t="s">
        <v>19</v>
      </c>
      <c r="N125" s="256" t="s">
        <v>44</v>
      </c>
      <c r="O125" s="86"/>
      <c r="P125" s="215">
        <f>O125*H125</f>
        <v>0</v>
      </c>
      <c r="Q125" s="215">
        <v>0.222</v>
      </c>
      <c r="R125" s="215">
        <f>Q125*H125</f>
        <v>3.0183119999999999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168</v>
      </c>
      <c r="AT125" s="217" t="s">
        <v>192</v>
      </c>
      <c r="AU125" s="217" t="s">
        <v>83</v>
      </c>
      <c r="AY125" s="19" t="s">
        <v>120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81</v>
      </c>
      <c r="BK125" s="218">
        <f>ROUND(I125*H125,2)</f>
        <v>0</v>
      </c>
      <c r="BL125" s="19" t="s">
        <v>127</v>
      </c>
      <c r="BM125" s="217" t="s">
        <v>195</v>
      </c>
    </row>
    <row r="126" s="13" customFormat="1">
      <c r="A126" s="13"/>
      <c r="B126" s="224"/>
      <c r="C126" s="225"/>
      <c r="D126" s="226" t="s">
        <v>131</v>
      </c>
      <c r="E126" s="227" t="s">
        <v>19</v>
      </c>
      <c r="F126" s="228" t="s">
        <v>196</v>
      </c>
      <c r="G126" s="225"/>
      <c r="H126" s="229">
        <v>13.596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131</v>
      </c>
      <c r="AU126" s="235" t="s">
        <v>83</v>
      </c>
      <c r="AV126" s="13" t="s">
        <v>83</v>
      </c>
      <c r="AW126" s="13" t="s">
        <v>34</v>
      </c>
      <c r="AX126" s="13" t="s">
        <v>81</v>
      </c>
      <c r="AY126" s="235" t="s">
        <v>120</v>
      </c>
    </row>
    <row r="127" s="2" customFormat="1" ht="24.15" customHeight="1">
      <c r="A127" s="40"/>
      <c r="B127" s="41"/>
      <c r="C127" s="206" t="s">
        <v>197</v>
      </c>
      <c r="D127" s="206" t="s">
        <v>122</v>
      </c>
      <c r="E127" s="207" t="s">
        <v>198</v>
      </c>
      <c r="F127" s="208" t="s">
        <v>199</v>
      </c>
      <c r="G127" s="209" t="s">
        <v>143</v>
      </c>
      <c r="H127" s="210">
        <v>30</v>
      </c>
      <c r="I127" s="211"/>
      <c r="J127" s="212">
        <f>ROUND(I127*H127,2)</f>
        <v>0</v>
      </c>
      <c r="K127" s="208" t="s">
        <v>126</v>
      </c>
      <c r="L127" s="46"/>
      <c r="M127" s="213" t="s">
        <v>19</v>
      </c>
      <c r="N127" s="214" t="s">
        <v>44</v>
      </c>
      <c r="O127" s="86"/>
      <c r="P127" s="215">
        <f>O127*H127</f>
        <v>0</v>
      </c>
      <c r="Q127" s="215">
        <v>0.14066999999999999</v>
      </c>
      <c r="R127" s="215">
        <f>Q127*H127</f>
        <v>4.2200999999999995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127</v>
      </c>
      <c r="AT127" s="217" t="s">
        <v>122</v>
      </c>
      <c r="AU127" s="217" t="s">
        <v>83</v>
      </c>
      <c r="AY127" s="19" t="s">
        <v>120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81</v>
      </c>
      <c r="BK127" s="218">
        <f>ROUND(I127*H127,2)</f>
        <v>0</v>
      </c>
      <c r="BL127" s="19" t="s">
        <v>127</v>
      </c>
      <c r="BM127" s="217" t="s">
        <v>200</v>
      </c>
    </row>
    <row r="128" s="2" customFormat="1">
      <c r="A128" s="40"/>
      <c r="B128" s="41"/>
      <c r="C128" s="42"/>
      <c r="D128" s="219" t="s">
        <v>129</v>
      </c>
      <c r="E128" s="42"/>
      <c r="F128" s="220" t="s">
        <v>201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129</v>
      </c>
      <c r="AU128" s="19" t="s">
        <v>83</v>
      </c>
    </row>
    <row r="129" s="13" customFormat="1">
      <c r="A129" s="13"/>
      <c r="B129" s="224"/>
      <c r="C129" s="225"/>
      <c r="D129" s="226" t="s">
        <v>131</v>
      </c>
      <c r="E129" s="227" t="s">
        <v>19</v>
      </c>
      <c r="F129" s="228" t="s">
        <v>202</v>
      </c>
      <c r="G129" s="225"/>
      <c r="H129" s="229">
        <v>30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131</v>
      </c>
      <c r="AU129" s="235" t="s">
        <v>83</v>
      </c>
      <c r="AV129" s="13" t="s">
        <v>83</v>
      </c>
      <c r="AW129" s="13" t="s">
        <v>34</v>
      </c>
      <c r="AX129" s="13" t="s">
        <v>81</v>
      </c>
      <c r="AY129" s="235" t="s">
        <v>120</v>
      </c>
    </row>
    <row r="130" s="2" customFormat="1" ht="16.5" customHeight="1">
      <c r="A130" s="40"/>
      <c r="B130" s="41"/>
      <c r="C130" s="247" t="s">
        <v>203</v>
      </c>
      <c r="D130" s="247" t="s">
        <v>192</v>
      </c>
      <c r="E130" s="248" t="s">
        <v>204</v>
      </c>
      <c r="F130" s="249" t="s">
        <v>205</v>
      </c>
      <c r="G130" s="250" t="s">
        <v>143</v>
      </c>
      <c r="H130" s="251">
        <v>3</v>
      </c>
      <c r="I130" s="252"/>
      <c r="J130" s="253">
        <f>ROUND(I130*H130,2)</f>
        <v>0</v>
      </c>
      <c r="K130" s="249" t="s">
        <v>126</v>
      </c>
      <c r="L130" s="254"/>
      <c r="M130" s="255" t="s">
        <v>19</v>
      </c>
      <c r="N130" s="256" t="s">
        <v>44</v>
      </c>
      <c r="O130" s="86"/>
      <c r="P130" s="215">
        <f>O130*H130</f>
        <v>0</v>
      </c>
      <c r="Q130" s="215">
        <v>0.065000000000000002</v>
      </c>
      <c r="R130" s="215">
        <f>Q130*H130</f>
        <v>0.19500000000000001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168</v>
      </c>
      <c r="AT130" s="217" t="s">
        <v>192</v>
      </c>
      <c r="AU130" s="217" t="s">
        <v>83</v>
      </c>
      <c r="AY130" s="19" t="s">
        <v>120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81</v>
      </c>
      <c r="BK130" s="218">
        <f>ROUND(I130*H130,2)</f>
        <v>0</v>
      </c>
      <c r="BL130" s="19" t="s">
        <v>127</v>
      </c>
      <c r="BM130" s="217" t="s">
        <v>206</v>
      </c>
    </row>
    <row r="131" s="13" customFormat="1">
      <c r="A131" s="13"/>
      <c r="B131" s="224"/>
      <c r="C131" s="225"/>
      <c r="D131" s="226" t="s">
        <v>131</v>
      </c>
      <c r="E131" s="227" t="s">
        <v>19</v>
      </c>
      <c r="F131" s="228" t="s">
        <v>207</v>
      </c>
      <c r="G131" s="225"/>
      <c r="H131" s="229">
        <v>3</v>
      </c>
      <c r="I131" s="230"/>
      <c r="J131" s="225"/>
      <c r="K131" s="225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131</v>
      </c>
      <c r="AU131" s="235" t="s">
        <v>83</v>
      </c>
      <c r="AV131" s="13" t="s">
        <v>83</v>
      </c>
      <c r="AW131" s="13" t="s">
        <v>34</v>
      </c>
      <c r="AX131" s="13" t="s">
        <v>81</v>
      </c>
      <c r="AY131" s="235" t="s">
        <v>120</v>
      </c>
    </row>
    <row r="132" s="2" customFormat="1" ht="16.5" customHeight="1">
      <c r="A132" s="40"/>
      <c r="B132" s="41"/>
      <c r="C132" s="206" t="s">
        <v>208</v>
      </c>
      <c r="D132" s="206" t="s">
        <v>122</v>
      </c>
      <c r="E132" s="207" t="s">
        <v>209</v>
      </c>
      <c r="F132" s="208" t="s">
        <v>210</v>
      </c>
      <c r="G132" s="209" t="s">
        <v>211</v>
      </c>
      <c r="H132" s="210">
        <v>1.9199999999999999</v>
      </c>
      <c r="I132" s="211"/>
      <c r="J132" s="212">
        <f>ROUND(I132*H132,2)</f>
        <v>0</v>
      </c>
      <c r="K132" s="208" t="s">
        <v>126</v>
      </c>
      <c r="L132" s="46"/>
      <c r="M132" s="213" t="s">
        <v>19</v>
      </c>
      <c r="N132" s="214" t="s">
        <v>44</v>
      </c>
      <c r="O132" s="86"/>
      <c r="P132" s="215">
        <f>O132*H132</f>
        <v>0</v>
      </c>
      <c r="Q132" s="215">
        <v>2.2563399999999998</v>
      </c>
      <c r="R132" s="215">
        <f>Q132*H132</f>
        <v>4.3321727999999995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127</v>
      </c>
      <c r="AT132" s="217" t="s">
        <v>122</v>
      </c>
      <c r="AU132" s="217" t="s">
        <v>83</v>
      </c>
      <c r="AY132" s="19" t="s">
        <v>120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81</v>
      </c>
      <c r="BK132" s="218">
        <f>ROUND(I132*H132,2)</f>
        <v>0</v>
      </c>
      <c r="BL132" s="19" t="s">
        <v>127</v>
      </c>
      <c r="BM132" s="217" t="s">
        <v>212</v>
      </c>
    </row>
    <row r="133" s="2" customFormat="1">
      <c r="A133" s="40"/>
      <c r="B133" s="41"/>
      <c r="C133" s="42"/>
      <c r="D133" s="219" t="s">
        <v>129</v>
      </c>
      <c r="E133" s="42"/>
      <c r="F133" s="220" t="s">
        <v>213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129</v>
      </c>
      <c r="AU133" s="19" t="s">
        <v>83</v>
      </c>
    </row>
    <row r="134" s="13" customFormat="1">
      <c r="A134" s="13"/>
      <c r="B134" s="224"/>
      <c r="C134" s="225"/>
      <c r="D134" s="226" t="s">
        <v>131</v>
      </c>
      <c r="E134" s="227" t="s">
        <v>19</v>
      </c>
      <c r="F134" s="228" t="s">
        <v>214</v>
      </c>
      <c r="G134" s="225"/>
      <c r="H134" s="229">
        <v>1.9199999999999999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131</v>
      </c>
      <c r="AU134" s="235" t="s">
        <v>83</v>
      </c>
      <c r="AV134" s="13" t="s">
        <v>83</v>
      </c>
      <c r="AW134" s="13" t="s">
        <v>34</v>
      </c>
      <c r="AX134" s="13" t="s">
        <v>81</v>
      </c>
      <c r="AY134" s="235" t="s">
        <v>120</v>
      </c>
    </row>
    <row r="135" s="2" customFormat="1" ht="24.15" customHeight="1">
      <c r="A135" s="40"/>
      <c r="B135" s="41"/>
      <c r="C135" s="206" t="s">
        <v>215</v>
      </c>
      <c r="D135" s="206" t="s">
        <v>122</v>
      </c>
      <c r="E135" s="207" t="s">
        <v>216</v>
      </c>
      <c r="F135" s="208" t="s">
        <v>217</v>
      </c>
      <c r="G135" s="209" t="s">
        <v>143</v>
      </c>
      <c r="H135" s="210">
        <v>91.599999999999994</v>
      </c>
      <c r="I135" s="211"/>
      <c r="J135" s="212">
        <f>ROUND(I135*H135,2)</f>
        <v>0</v>
      </c>
      <c r="K135" s="208" t="s">
        <v>126</v>
      </c>
      <c r="L135" s="46"/>
      <c r="M135" s="213" t="s">
        <v>19</v>
      </c>
      <c r="N135" s="214" t="s">
        <v>44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127</v>
      </c>
      <c r="AT135" s="217" t="s">
        <v>122</v>
      </c>
      <c r="AU135" s="217" t="s">
        <v>83</v>
      </c>
      <c r="AY135" s="19" t="s">
        <v>120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81</v>
      </c>
      <c r="BK135" s="218">
        <f>ROUND(I135*H135,2)</f>
        <v>0</v>
      </c>
      <c r="BL135" s="19" t="s">
        <v>127</v>
      </c>
      <c r="BM135" s="217" t="s">
        <v>218</v>
      </c>
    </row>
    <row r="136" s="2" customFormat="1">
      <c r="A136" s="40"/>
      <c r="B136" s="41"/>
      <c r="C136" s="42"/>
      <c r="D136" s="219" t="s">
        <v>129</v>
      </c>
      <c r="E136" s="42"/>
      <c r="F136" s="220" t="s">
        <v>219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129</v>
      </c>
      <c r="AU136" s="19" t="s">
        <v>83</v>
      </c>
    </row>
    <row r="137" s="2" customFormat="1" ht="33" customHeight="1">
      <c r="A137" s="40"/>
      <c r="B137" s="41"/>
      <c r="C137" s="206" t="s">
        <v>220</v>
      </c>
      <c r="D137" s="206" t="s">
        <v>122</v>
      </c>
      <c r="E137" s="207" t="s">
        <v>221</v>
      </c>
      <c r="F137" s="208" t="s">
        <v>222</v>
      </c>
      <c r="G137" s="209" t="s">
        <v>143</v>
      </c>
      <c r="H137" s="210">
        <v>91.599999999999994</v>
      </c>
      <c r="I137" s="211"/>
      <c r="J137" s="212">
        <f>ROUND(I137*H137,2)</f>
        <v>0</v>
      </c>
      <c r="K137" s="208" t="s">
        <v>126</v>
      </c>
      <c r="L137" s="46"/>
      <c r="M137" s="213" t="s">
        <v>19</v>
      </c>
      <c r="N137" s="214" t="s">
        <v>44</v>
      </c>
      <c r="O137" s="86"/>
      <c r="P137" s="215">
        <f>O137*H137</f>
        <v>0</v>
      </c>
      <c r="Q137" s="215">
        <v>0.00060999999999999997</v>
      </c>
      <c r="R137" s="215">
        <f>Q137*H137</f>
        <v>0.055875999999999995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127</v>
      </c>
      <c r="AT137" s="217" t="s">
        <v>122</v>
      </c>
      <c r="AU137" s="217" t="s">
        <v>83</v>
      </c>
      <c r="AY137" s="19" t="s">
        <v>120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81</v>
      </c>
      <c r="BK137" s="218">
        <f>ROUND(I137*H137,2)</f>
        <v>0</v>
      </c>
      <c r="BL137" s="19" t="s">
        <v>127</v>
      </c>
      <c r="BM137" s="217" t="s">
        <v>223</v>
      </c>
    </row>
    <row r="138" s="2" customFormat="1">
      <c r="A138" s="40"/>
      <c r="B138" s="41"/>
      <c r="C138" s="42"/>
      <c r="D138" s="219" t="s">
        <v>129</v>
      </c>
      <c r="E138" s="42"/>
      <c r="F138" s="220" t="s">
        <v>224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129</v>
      </c>
      <c r="AU138" s="19" t="s">
        <v>83</v>
      </c>
    </row>
    <row r="139" s="13" customFormat="1">
      <c r="A139" s="13"/>
      <c r="B139" s="224"/>
      <c r="C139" s="225"/>
      <c r="D139" s="226" t="s">
        <v>131</v>
      </c>
      <c r="E139" s="227" t="s">
        <v>19</v>
      </c>
      <c r="F139" s="228" t="s">
        <v>225</v>
      </c>
      <c r="G139" s="225"/>
      <c r="H139" s="229">
        <v>91.599999999999994</v>
      </c>
      <c r="I139" s="230"/>
      <c r="J139" s="225"/>
      <c r="K139" s="225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131</v>
      </c>
      <c r="AU139" s="235" t="s">
        <v>83</v>
      </c>
      <c r="AV139" s="13" t="s">
        <v>83</v>
      </c>
      <c r="AW139" s="13" t="s">
        <v>34</v>
      </c>
      <c r="AX139" s="13" t="s">
        <v>81</v>
      </c>
      <c r="AY139" s="235" t="s">
        <v>120</v>
      </c>
    </row>
    <row r="140" s="2" customFormat="1" ht="16.5" customHeight="1">
      <c r="A140" s="40"/>
      <c r="B140" s="41"/>
      <c r="C140" s="206" t="s">
        <v>226</v>
      </c>
      <c r="D140" s="206" t="s">
        <v>122</v>
      </c>
      <c r="E140" s="207" t="s">
        <v>227</v>
      </c>
      <c r="F140" s="208" t="s">
        <v>228</v>
      </c>
      <c r="G140" s="209" t="s">
        <v>143</v>
      </c>
      <c r="H140" s="210">
        <v>91.599999999999994</v>
      </c>
      <c r="I140" s="211"/>
      <c r="J140" s="212">
        <f>ROUND(I140*H140,2)</f>
        <v>0</v>
      </c>
      <c r="K140" s="208" t="s">
        <v>126</v>
      </c>
      <c r="L140" s="46"/>
      <c r="M140" s="213" t="s">
        <v>19</v>
      </c>
      <c r="N140" s="214" t="s">
        <v>44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127</v>
      </c>
      <c r="AT140" s="217" t="s">
        <v>122</v>
      </c>
      <c r="AU140" s="217" t="s">
        <v>83</v>
      </c>
      <c r="AY140" s="19" t="s">
        <v>120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81</v>
      </c>
      <c r="BK140" s="218">
        <f>ROUND(I140*H140,2)</f>
        <v>0</v>
      </c>
      <c r="BL140" s="19" t="s">
        <v>127</v>
      </c>
      <c r="BM140" s="217" t="s">
        <v>229</v>
      </c>
    </row>
    <row r="141" s="2" customFormat="1">
      <c r="A141" s="40"/>
      <c r="B141" s="41"/>
      <c r="C141" s="42"/>
      <c r="D141" s="219" t="s">
        <v>129</v>
      </c>
      <c r="E141" s="42"/>
      <c r="F141" s="220" t="s">
        <v>230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129</v>
      </c>
      <c r="AU141" s="19" t="s">
        <v>83</v>
      </c>
    </row>
    <row r="142" s="2" customFormat="1" ht="21.75" customHeight="1">
      <c r="A142" s="40"/>
      <c r="B142" s="41"/>
      <c r="C142" s="206" t="s">
        <v>231</v>
      </c>
      <c r="D142" s="206" t="s">
        <v>122</v>
      </c>
      <c r="E142" s="207" t="s">
        <v>232</v>
      </c>
      <c r="F142" s="208" t="s">
        <v>233</v>
      </c>
      <c r="G142" s="209" t="s">
        <v>125</v>
      </c>
      <c r="H142" s="210">
        <v>3217.3000000000002</v>
      </c>
      <c r="I142" s="211"/>
      <c r="J142" s="212">
        <f>ROUND(I142*H142,2)</f>
        <v>0</v>
      </c>
      <c r="K142" s="208" t="s">
        <v>126</v>
      </c>
      <c r="L142" s="46"/>
      <c r="M142" s="213" t="s">
        <v>19</v>
      </c>
      <c r="N142" s="214" t="s">
        <v>44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0.01</v>
      </c>
      <c r="T142" s="216">
        <f>S142*H142</f>
        <v>32.173000000000002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127</v>
      </c>
      <c r="AT142" s="217" t="s">
        <v>122</v>
      </c>
      <c r="AU142" s="217" t="s">
        <v>83</v>
      </c>
      <c r="AY142" s="19" t="s">
        <v>120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81</v>
      </c>
      <c r="BK142" s="218">
        <f>ROUND(I142*H142,2)</f>
        <v>0</v>
      </c>
      <c r="BL142" s="19" t="s">
        <v>127</v>
      </c>
      <c r="BM142" s="217" t="s">
        <v>234</v>
      </c>
    </row>
    <row r="143" s="2" customFormat="1">
      <c r="A143" s="40"/>
      <c r="B143" s="41"/>
      <c r="C143" s="42"/>
      <c r="D143" s="219" t="s">
        <v>129</v>
      </c>
      <c r="E143" s="42"/>
      <c r="F143" s="220" t="s">
        <v>235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129</v>
      </c>
      <c r="AU143" s="19" t="s">
        <v>83</v>
      </c>
    </row>
    <row r="144" s="2" customFormat="1" ht="37.8" customHeight="1">
      <c r="A144" s="40"/>
      <c r="B144" s="41"/>
      <c r="C144" s="206" t="s">
        <v>236</v>
      </c>
      <c r="D144" s="206" t="s">
        <v>122</v>
      </c>
      <c r="E144" s="207" t="s">
        <v>237</v>
      </c>
      <c r="F144" s="208" t="s">
        <v>238</v>
      </c>
      <c r="G144" s="209" t="s">
        <v>143</v>
      </c>
      <c r="H144" s="210">
        <v>30</v>
      </c>
      <c r="I144" s="211"/>
      <c r="J144" s="212">
        <f>ROUND(I144*H144,2)</f>
        <v>0</v>
      </c>
      <c r="K144" s="208" t="s">
        <v>126</v>
      </c>
      <c r="L144" s="46"/>
      <c r="M144" s="213" t="s">
        <v>19</v>
      </c>
      <c r="N144" s="214" t="s">
        <v>44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127</v>
      </c>
      <c r="AT144" s="217" t="s">
        <v>122</v>
      </c>
      <c r="AU144" s="217" t="s">
        <v>83</v>
      </c>
      <c r="AY144" s="19" t="s">
        <v>120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81</v>
      </c>
      <c r="BK144" s="218">
        <f>ROUND(I144*H144,2)</f>
        <v>0</v>
      </c>
      <c r="BL144" s="19" t="s">
        <v>127</v>
      </c>
      <c r="BM144" s="217" t="s">
        <v>239</v>
      </c>
    </row>
    <row r="145" s="2" customFormat="1">
      <c r="A145" s="40"/>
      <c r="B145" s="41"/>
      <c r="C145" s="42"/>
      <c r="D145" s="219" t="s">
        <v>129</v>
      </c>
      <c r="E145" s="42"/>
      <c r="F145" s="220" t="s">
        <v>240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129</v>
      </c>
      <c r="AU145" s="19" t="s">
        <v>83</v>
      </c>
    </row>
    <row r="146" s="2" customFormat="1" ht="37.8" customHeight="1">
      <c r="A146" s="40"/>
      <c r="B146" s="41"/>
      <c r="C146" s="206" t="s">
        <v>7</v>
      </c>
      <c r="D146" s="206" t="s">
        <v>122</v>
      </c>
      <c r="E146" s="207" t="s">
        <v>241</v>
      </c>
      <c r="F146" s="208" t="s">
        <v>242</v>
      </c>
      <c r="G146" s="209" t="s">
        <v>125</v>
      </c>
      <c r="H146" s="210">
        <v>13.199999999999999</v>
      </c>
      <c r="I146" s="211"/>
      <c r="J146" s="212">
        <f>ROUND(I146*H146,2)</f>
        <v>0</v>
      </c>
      <c r="K146" s="208" t="s">
        <v>126</v>
      </c>
      <c r="L146" s="46"/>
      <c r="M146" s="213" t="s">
        <v>19</v>
      </c>
      <c r="N146" s="214" t="s">
        <v>44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127</v>
      </c>
      <c r="AT146" s="217" t="s">
        <v>122</v>
      </c>
      <c r="AU146" s="217" t="s">
        <v>83</v>
      </c>
      <c r="AY146" s="19" t="s">
        <v>120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81</v>
      </c>
      <c r="BK146" s="218">
        <f>ROUND(I146*H146,2)</f>
        <v>0</v>
      </c>
      <c r="BL146" s="19" t="s">
        <v>127</v>
      </c>
      <c r="BM146" s="217" t="s">
        <v>243</v>
      </c>
    </row>
    <row r="147" s="2" customFormat="1">
      <c r="A147" s="40"/>
      <c r="B147" s="41"/>
      <c r="C147" s="42"/>
      <c r="D147" s="219" t="s">
        <v>129</v>
      </c>
      <c r="E147" s="42"/>
      <c r="F147" s="220" t="s">
        <v>244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129</v>
      </c>
      <c r="AU147" s="19" t="s">
        <v>83</v>
      </c>
    </row>
    <row r="148" s="13" customFormat="1">
      <c r="A148" s="13"/>
      <c r="B148" s="224"/>
      <c r="C148" s="225"/>
      <c r="D148" s="226" t="s">
        <v>131</v>
      </c>
      <c r="E148" s="227" t="s">
        <v>19</v>
      </c>
      <c r="F148" s="228" t="s">
        <v>245</v>
      </c>
      <c r="G148" s="225"/>
      <c r="H148" s="229">
        <v>13.199999999999999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131</v>
      </c>
      <c r="AU148" s="235" t="s">
        <v>83</v>
      </c>
      <c r="AV148" s="13" t="s">
        <v>83</v>
      </c>
      <c r="AW148" s="13" t="s">
        <v>34</v>
      </c>
      <c r="AX148" s="13" t="s">
        <v>81</v>
      </c>
      <c r="AY148" s="235" t="s">
        <v>120</v>
      </c>
    </row>
    <row r="149" s="12" customFormat="1" ht="22.8" customHeight="1">
      <c r="A149" s="12"/>
      <c r="B149" s="190"/>
      <c r="C149" s="191"/>
      <c r="D149" s="192" t="s">
        <v>72</v>
      </c>
      <c r="E149" s="204" t="s">
        <v>246</v>
      </c>
      <c r="F149" s="204" t="s">
        <v>247</v>
      </c>
      <c r="G149" s="191"/>
      <c r="H149" s="191"/>
      <c r="I149" s="194"/>
      <c r="J149" s="205">
        <f>BK149</f>
        <v>0</v>
      </c>
      <c r="K149" s="191"/>
      <c r="L149" s="196"/>
      <c r="M149" s="197"/>
      <c r="N149" s="198"/>
      <c r="O149" s="198"/>
      <c r="P149" s="199">
        <f>SUM(P150:P161)</f>
        <v>0</v>
      </c>
      <c r="Q149" s="198"/>
      <c r="R149" s="199">
        <f>SUM(R150:R161)</f>
        <v>0</v>
      </c>
      <c r="S149" s="198"/>
      <c r="T149" s="200">
        <f>SUM(T150:T161)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1" t="s">
        <v>81</v>
      </c>
      <c r="AT149" s="202" t="s">
        <v>72</v>
      </c>
      <c r="AU149" s="202" t="s">
        <v>81</v>
      </c>
      <c r="AY149" s="201" t="s">
        <v>120</v>
      </c>
      <c r="BK149" s="203">
        <f>SUM(BK150:BK161)</f>
        <v>0</v>
      </c>
    </row>
    <row r="150" s="2" customFormat="1" ht="24.15" customHeight="1">
      <c r="A150" s="40"/>
      <c r="B150" s="41"/>
      <c r="C150" s="206" t="s">
        <v>248</v>
      </c>
      <c r="D150" s="206" t="s">
        <v>122</v>
      </c>
      <c r="E150" s="207" t="s">
        <v>249</v>
      </c>
      <c r="F150" s="208" t="s">
        <v>250</v>
      </c>
      <c r="G150" s="209" t="s">
        <v>251</v>
      </c>
      <c r="H150" s="210">
        <v>422.75299999999999</v>
      </c>
      <c r="I150" s="211"/>
      <c r="J150" s="212">
        <f>ROUND(I150*H150,2)</f>
        <v>0</v>
      </c>
      <c r="K150" s="208" t="s">
        <v>126</v>
      </c>
      <c r="L150" s="46"/>
      <c r="M150" s="213" t="s">
        <v>19</v>
      </c>
      <c r="N150" s="214" t="s">
        <v>44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127</v>
      </c>
      <c r="AT150" s="217" t="s">
        <v>122</v>
      </c>
      <c r="AU150" s="217" t="s">
        <v>83</v>
      </c>
      <c r="AY150" s="19" t="s">
        <v>120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81</v>
      </c>
      <c r="BK150" s="218">
        <f>ROUND(I150*H150,2)</f>
        <v>0</v>
      </c>
      <c r="BL150" s="19" t="s">
        <v>127</v>
      </c>
      <c r="BM150" s="217" t="s">
        <v>252</v>
      </c>
    </row>
    <row r="151" s="2" customFormat="1">
      <c r="A151" s="40"/>
      <c r="B151" s="41"/>
      <c r="C151" s="42"/>
      <c r="D151" s="219" t="s">
        <v>129</v>
      </c>
      <c r="E151" s="42"/>
      <c r="F151" s="220" t="s">
        <v>253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129</v>
      </c>
      <c r="AU151" s="19" t="s">
        <v>83</v>
      </c>
    </row>
    <row r="152" s="13" customFormat="1">
      <c r="A152" s="13"/>
      <c r="B152" s="224"/>
      <c r="C152" s="225"/>
      <c r="D152" s="226" t="s">
        <v>131</v>
      </c>
      <c r="E152" s="227" t="s">
        <v>19</v>
      </c>
      <c r="F152" s="228" t="s">
        <v>254</v>
      </c>
      <c r="G152" s="225"/>
      <c r="H152" s="229">
        <v>422.75299999999999</v>
      </c>
      <c r="I152" s="230"/>
      <c r="J152" s="225"/>
      <c r="K152" s="225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131</v>
      </c>
      <c r="AU152" s="235" t="s">
        <v>83</v>
      </c>
      <c r="AV152" s="13" t="s">
        <v>83</v>
      </c>
      <c r="AW152" s="13" t="s">
        <v>34</v>
      </c>
      <c r="AX152" s="13" t="s">
        <v>81</v>
      </c>
      <c r="AY152" s="235" t="s">
        <v>120</v>
      </c>
    </row>
    <row r="153" s="2" customFormat="1" ht="24.15" customHeight="1">
      <c r="A153" s="40"/>
      <c r="B153" s="41"/>
      <c r="C153" s="206" t="s">
        <v>255</v>
      </c>
      <c r="D153" s="206" t="s">
        <v>122</v>
      </c>
      <c r="E153" s="207" t="s">
        <v>256</v>
      </c>
      <c r="F153" s="208" t="s">
        <v>257</v>
      </c>
      <c r="G153" s="209" t="s">
        <v>251</v>
      </c>
      <c r="H153" s="210">
        <v>1268.259</v>
      </c>
      <c r="I153" s="211"/>
      <c r="J153" s="212">
        <f>ROUND(I153*H153,2)</f>
        <v>0</v>
      </c>
      <c r="K153" s="208" t="s">
        <v>126</v>
      </c>
      <c r="L153" s="46"/>
      <c r="M153" s="213" t="s">
        <v>19</v>
      </c>
      <c r="N153" s="214" t="s">
        <v>44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127</v>
      </c>
      <c r="AT153" s="217" t="s">
        <v>122</v>
      </c>
      <c r="AU153" s="217" t="s">
        <v>83</v>
      </c>
      <c r="AY153" s="19" t="s">
        <v>120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81</v>
      </c>
      <c r="BK153" s="218">
        <f>ROUND(I153*H153,2)</f>
        <v>0</v>
      </c>
      <c r="BL153" s="19" t="s">
        <v>127</v>
      </c>
      <c r="BM153" s="217" t="s">
        <v>258</v>
      </c>
    </row>
    <row r="154" s="2" customFormat="1">
      <c r="A154" s="40"/>
      <c r="B154" s="41"/>
      <c r="C154" s="42"/>
      <c r="D154" s="219" t="s">
        <v>129</v>
      </c>
      <c r="E154" s="42"/>
      <c r="F154" s="220" t="s">
        <v>259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129</v>
      </c>
      <c r="AU154" s="19" t="s">
        <v>83</v>
      </c>
    </row>
    <row r="155" s="13" customFormat="1">
      <c r="A155" s="13"/>
      <c r="B155" s="224"/>
      <c r="C155" s="225"/>
      <c r="D155" s="226" t="s">
        <v>131</v>
      </c>
      <c r="E155" s="227" t="s">
        <v>19</v>
      </c>
      <c r="F155" s="228" t="s">
        <v>260</v>
      </c>
      <c r="G155" s="225"/>
      <c r="H155" s="229">
        <v>1268.259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131</v>
      </c>
      <c r="AU155" s="235" t="s">
        <v>83</v>
      </c>
      <c r="AV155" s="13" t="s">
        <v>83</v>
      </c>
      <c r="AW155" s="13" t="s">
        <v>34</v>
      </c>
      <c r="AX155" s="13" t="s">
        <v>81</v>
      </c>
      <c r="AY155" s="235" t="s">
        <v>120</v>
      </c>
    </row>
    <row r="156" s="2" customFormat="1" ht="24.15" customHeight="1">
      <c r="A156" s="40"/>
      <c r="B156" s="41"/>
      <c r="C156" s="206" t="s">
        <v>261</v>
      </c>
      <c r="D156" s="206" t="s">
        <v>122</v>
      </c>
      <c r="E156" s="207" t="s">
        <v>262</v>
      </c>
      <c r="F156" s="208" t="s">
        <v>263</v>
      </c>
      <c r="G156" s="209" t="s">
        <v>251</v>
      </c>
      <c r="H156" s="210">
        <v>42.659999999999997</v>
      </c>
      <c r="I156" s="211"/>
      <c r="J156" s="212">
        <f>ROUND(I156*H156,2)</f>
        <v>0</v>
      </c>
      <c r="K156" s="208" t="s">
        <v>126</v>
      </c>
      <c r="L156" s="46"/>
      <c r="M156" s="213" t="s">
        <v>19</v>
      </c>
      <c r="N156" s="214" t="s">
        <v>44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127</v>
      </c>
      <c r="AT156" s="217" t="s">
        <v>122</v>
      </c>
      <c r="AU156" s="217" t="s">
        <v>83</v>
      </c>
      <c r="AY156" s="19" t="s">
        <v>120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81</v>
      </c>
      <c r="BK156" s="218">
        <f>ROUND(I156*H156,2)</f>
        <v>0</v>
      </c>
      <c r="BL156" s="19" t="s">
        <v>127</v>
      </c>
      <c r="BM156" s="217" t="s">
        <v>264</v>
      </c>
    </row>
    <row r="157" s="2" customFormat="1">
      <c r="A157" s="40"/>
      <c r="B157" s="41"/>
      <c r="C157" s="42"/>
      <c r="D157" s="219" t="s">
        <v>129</v>
      </c>
      <c r="E157" s="42"/>
      <c r="F157" s="220" t="s">
        <v>265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129</v>
      </c>
      <c r="AU157" s="19" t="s">
        <v>83</v>
      </c>
    </row>
    <row r="158" s="13" customFormat="1">
      <c r="A158" s="13"/>
      <c r="B158" s="224"/>
      <c r="C158" s="225"/>
      <c r="D158" s="226" t="s">
        <v>131</v>
      </c>
      <c r="E158" s="227" t="s">
        <v>19</v>
      </c>
      <c r="F158" s="228" t="s">
        <v>266</v>
      </c>
      <c r="G158" s="225"/>
      <c r="H158" s="229">
        <v>42.659999999999997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131</v>
      </c>
      <c r="AU158" s="235" t="s">
        <v>83</v>
      </c>
      <c r="AV158" s="13" t="s">
        <v>83</v>
      </c>
      <c r="AW158" s="13" t="s">
        <v>34</v>
      </c>
      <c r="AX158" s="13" t="s">
        <v>81</v>
      </c>
      <c r="AY158" s="235" t="s">
        <v>120</v>
      </c>
    </row>
    <row r="159" s="2" customFormat="1" ht="16.5" customHeight="1">
      <c r="A159" s="40"/>
      <c r="B159" s="41"/>
      <c r="C159" s="206" t="s">
        <v>267</v>
      </c>
      <c r="D159" s="206" t="s">
        <v>122</v>
      </c>
      <c r="E159" s="207" t="s">
        <v>268</v>
      </c>
      <c r="F159" s="208" t="s">
        <v>269</v>
      </c>
      <c r="G159" s="209" t="s">
        <v>251</v>
      </c>
      <c r="H159" s="210">
        <v>42.659999999999997</v>
      </c>
      <c r="I159" s="211"/>
      <c r="J159" s="212">
        <f>ROUND(I159*H159,2)</f>
        <v>0</v>
      </c>
      <c r="K159" s="208" t="s">
        <v>126</v>
      </c>
      <c r="L159" s="46"/>
      <c r="M159" s="213" t="s">
        <v>19</v>
      </c>
      <c r="N159" s="214" t="s">
        <v>44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127</v>
      </c>
      <c r="AT159" s="217" t="s">
        <v>122</v>
      </c>
      <c r="AU159" s="217" t="s">
        <v>83</v>
      </c>
      <c r="AY159" s="19" t="s">
        <v>120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81</v>
      </c>
      <c r="BK159" s="218">
        <f>ROUND(I159*H159,2)</f>
        <v>0</v>
      </c>
      <c r="BL159" s="19" t="s">
        <v>127</v>
      </c>
      <c r="BM159" s="217" t="s">
        <v>270</v>
      </c>
    </row>
    <row r="160" s="2" customFormat="1">
      <c r="A160" s="40"/>
      <c r="B160" s="41"/>
      <c r="C160" s="42"/>
      <c r="D160" s="219" t="s">
        <v>129</v>
      </c>
      <c r="E160" s="42"/>
      <c r="F160" s="220" t="s">
        <v>271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129</v>
      </c>
      <c r="AU160" s="19" t="s">
        <v>83</v>
      </c>
    </row>
    <row r="161" s="13" customFormat="1">
      <c r="A161" s="13"/>
      <c r="B161" s="224"/>
      <c r="C161" s="225"/>
      <c r="D161" s="226" t="s">
        <v>131</v>
      </c>
      <c r="E161" s="227" t="s">
        <v>19</v>
      </c>
      <c r="F161" s="228" t="s">
        <v>266</v>
      </c>
      <c r="G161" s="225"/>
      <c r="H161" s="229">
        <v>42.659999999999997</v>
      </c>
      <c r="I161" s="230"/>
      <c r="J161" s="225"/>
      <c r="K161" s="225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131</v>
      </c>
      <c r="AU161" s="235" t="s">
        <v>83</v>
      </c>
      <c r="AV161" s="13" t="s">
        <v>83</v>
      </c>
      <c r="AW161" s="13" t="s">
        <v>34</v>
      </c>
      <c r="AX161" s="13" t="s">
        <v>81</v>
      </c>
      <c r="AY161" s="235" t="s">
        <v>120</v>
      </c>
    </row>
    <row r="162" s="12" customFormat="1" ht="22.8" customHeight="1">
      <c r="A162" s="12"/>
      <c r="B162" s="190"/>
      <c r="C162" s="191"/>
      <c r="D162" s="192" t="s">
        <v>72</v>
      </c>
      <c r="E162" s="204" t="s">
        <v>272</v>
      </c>
      <c r="F162" s="204" t="s">
        <v>273</v>
      </c>
      <c r="G162" s="191"/>
      <c r="H162" s="191"/>
      <c r="I162" s="194"/>
      <c r="J162" s="205">
        <f>BK162</f>
        <v>0</v>
      </c>
      <c r="K162" s="191"/>
      <c r="L162" s="196"/>
      <c r="M162" s="197"/>
      <c r="N162" s="198"/>
      <c r="O162" s="198"/>
      <c r="P162" s="199">
        <f>SUM(P163:P164)</f>
        <v>0</v>
      </c>
      <c r="Q162" s="198"/>
      <c r="R162" s="199">
        <f>SUM(R163:R164)</f>
        <v>0</v>
      </c>
      <c r="S162" s="198"/>
      <c r="T162" s="200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1" t="s">
        <v>81</v>
      </c>
      <c r="AT162" s="202" t="s">
        <v>72</v>
      </c>
      <c r="AU162" s="202" t="s">
        <v>81</v>
      </c>
      <c r="AY162" s="201" t="s">
        <v>120</v>
      </c>
      <c r="BK162" s="203">
        <f>SUM(BK163:BK164)</f>
        <v>0</v>
      </c>
    </row>
    <row r="163" s="2" customFormat="1" ht="24.15" customHeight="1">
      <c r="A163" s="40"/>
      <c r="B163" s="41"/>
      <c r="C163" s="206" t="s">
        <v>274</v>
      </c>
      <c r="D163" s="206" t="s">
        <v>122</v>
      </c>
      <c r="E163" s="207" t="s">
        <v>275</v>
      </c>
      <c r="F163" s="208" t="s">
        <v>276</v>
      </c>
      <c r="G163" s="209" t="s">
        <v>251</v>
      </c>
      <c r="H163" s="210">
        <v>577.81799999999998</v>
      </c>
      <c r="I163" s="211"/>
      <c r="J163" s="212">
        <f>ROUND(I163*H163,2)</f>
        <v>0</v>
      </c>
      <c r="K163" s="208" t="s">
        <v>126</v>
      </c>
      <c r="L163" s="46"/>
      <c r="M163" s="213" t="s">
        <v>19</v>
      </c>
      <c r="N163" s="214" t="s">
        <v>44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127</v>
      </c>
      <c r="AT163" s="217" t="s">
        <v>122</v>
      </c>
      <c r="AU163" s="217" t="s">
        <v>83</v>
      </c>
      <c r="AY163" s="19" t="s">
        <v>120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81</v>
      </c>
      <c r="BK163" s="218">
        <f>ROUND(I163*H163,2)</f>
        <v>0</v>
      </c>
      <c r="BL163" s="19" t="s">
        <v>127</v>
      </c>
      <c r="BM163" s="217" t="s">
        <v>277</v>
      </c>
    </row>
    <row r="164" s="2" customFormat="1">
      <c r="A164" s="40"/>
      <c r="B164" s="41"/>
      <c r="C164" s="42"/>
      <c r="D164" s="219" t="s">
        <v>129</v>
      </c>
      <c r="E164" s="42"/>
      <c r="F164" s="220" t="s">
        <v>278</v>
      </c>
      <c r="G164" s="42"/>
      <c r="H164" s="42"/>
      <c r="I164" s="221"/>
      <c r="J164" s="42"/>
      <c r="K164" s="42"/>
      <c r="L164" s="46"/>
      <c r="M164" s="257"/>
      <c r="N164" s="258"/>
      <c r="O164" s="259"/>
      <c r="P164" s="259"/>
      <c r="Q164" s="259"/>
      <c r="R164" s="259"/>
      <c r="S164" s="259"/>
      <c r="T164" s="26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129</v>
      </c>
      <c r="AU164" s="19" t="s">
        <v>83</v>
      </c>
    </row>
    <row r="165" s="2" customFormat="1" ht="6.96" customHeight="1">
      <c r="A165" s="40"/>
      <c r="B165" s="61"/>
      <c r="C165" s="62"/>
      <c r="D165" s="62"/>
      <c r="E165" s="62"/>
      <c r="F165" s="62"/>
      <c r="G165" s="62"/>
      <c r="H165" s="62"/>
      <c r="I165" s="62"/>
      <c r="J165" s="62"/>
      <c r="K165" s="62"/>
      <c r="L165" s="46"/>
      <c r="M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</row>
  </sheetData>
  <sheetProtection sheet="1" autoFilter="0" formatColumns="0" formatRows="0" objects="1" scenarios="1" spinCount="100000" saltValue="yGqmYoQPOOuTrbwK9SuepAwRDZWzEvBkYIraZvaLCNOmejsjvd0Ucvvx4TFXCZ+ZKav2zc78dooKdG09cBBBiw==" hashValue="vydR3/fL76SoxtF3kuyeL2rIpkCX9L5XF5Uo3CvPws4JXZ70CqtUBMGZvjKTn4DVThp7GoPC9bdvQHwnyYJ/WQ==" algorithmName="SHA-512" password="CC35"/>
  <autoFilter ref="C85:K16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1/113107141"/>
    <hyperlink ref="F93" r:id="rId2" display="https://podminky.urs.cz/item/CS_URS_2024_01/113154363"/>
    <hyperlink ref="F98" r:id="rId3" display="https://podminky.urs.cz/item/CS_URS_2024_01/113202111"/>
    <hyperlink ref="F101" r:id="rId4" display="https://podminky.urs.cz/item/CS_URS_2024_01/113203111"/>
    <hyperlink ref="F105" r:id="rId5" display="https://podminky.urs.cz/item/CS_URS_2024_01/565135101"/>
    <hyperlink ref="F108" r:id="rId6" display="https://podminky.urs.cz/item/CS_URS_2024_01/573231111"/>
    <hyperlink ref="F113" r:id="rId7" display="https://podminky.urs.cz/item/CS_URS_2024_01/577154111"/>
    <hyperlink ref="F116" r:id="rId8" display="https://podminky.urs.cz/item/CS_URS_2024_01/899133211"/>
    <hyperlink ref="F119" r:id="rId9" display="https://podminky.urs.cz/item/CS_URS_2024_01/915131112"/>
    <hyperlink ref="F121" r:id="rId10" display="https://podminky.urs.cz/item/CS_URS_2024_01/915621111"/>
    <hyperlink ref="F123" r:id="rId11" display="https://podminky.urs.cz/item/CS_URS_2024_01/916111122"/>
    <hyperlink ref="F128" r:id="rId12" display="https://podminky.urs.cz/item/CS_URS_2024_01/916241213"/>
    <hyperlink ref="F133" r:id="rId13" display="https://podminky.urs.cz/item/CS_URS_2024_01/916991121"/>
    <hyperlink ref="F136" r:id="rId14" display="https://podminky.urs.cz/item/CS_URS_2024_01/919731121"/>
    <hyperlink ref="F138" r:id="rId15" display="https://podminky.urs.cz/item/CS_URS_2024_01/919732211"/>
    <hyperlink ref="F141" r:id="rId16" display="https://podminky.urs.cz/item/CS_URS_2024_01/919735111"/>
    <hyperlink ref="F143" r:id="rId17" display="https://podminky.urs.cz/item/CS_URS_2024_01/938908411"/>
    <hyperlink ref="F145" r:id="rId18" display="https://podminky.urs.cz/item/CS_URS_2024_01/979024443"/>
    <hyperlink ref="F147" r:id="rId19" display="https://podminky.urs.cz/item/CS_URS_2024_01/979071122"/>
    <hyperlink ref="F151" r:id="rId20" display="https://podminky.urs.cz/item/CS_URS_2024_01/997221551"/>
    <hyperlink ref="F154" r:id="rId21" display="https://podminky.urs.cz/item/CS_URS_2024_01/997221559"/>
    <hyperlink ref="F157" r:id="rId22" display="https://podminky.urs.cz/item/CS_URS_2024_01/997221571"/>
    <hyperlink ref="F160" r:id="rId23" display="https://podminky.urs.cz/item/CS_URS_2024_01/997221612"/>
    <hyperlink ref="F164" r:id="rId24" display="https://podminky.urs.cz/item/CS_URS_2024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OPRAVY KOMUNIKACÍ ZR - UL.REVOLUČNÍ A OKRUŽNÍ DOLNÍ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279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7. 2. 2024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19</v>
      </c>
      <c r="F21" s="40"/>
      <c r="G21" s="40"/>
      <c r="H21" s="40"/>
      <c r="I21" s="134" t="s">
        <v>28</v>
      </c>
      <c r="J21" s="138" t="s">
        <v>33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93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ROUND((SUM(BE86:BE197)),  2)</f>
        <v>0</v>
      </c>
      <c r="G33" s="40"/>
      <c r="H33" s="40"/>
      <c r="I33" s="150">
        <v>0.20999999999999999</v>
      </c>
      <c r="J33" s="149">
        <f>ROUND(((SUM(BE86:BE197))*I33),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ROUND((SUM(BF86:BF197)),  2)</f>
        <v>0</v>
      </c>
      <c r="G34" s="40"/>
      <c r="H34" s="40"/>
      <c r="I34" s="150">
        <v>0.12</v>
      </c>
      <c r="J34" s="149">
        <f>ROUND(((SUM(BF86:BF197))*I34),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ROUND((SUM(BG86:BG197)),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ROUND((SUM(BH86:BH197)),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ROUND((SUM(BI86:BI197)),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OPRAVY KOMUNIKACÍ ZR - UL.REVOLUČNÍ A OKRUŽNÍ DOLNÍ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02 - OPRAVA KOMUNIKACE UL. OKRUŽNÍ DOLNÍ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7. 2. 2024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Žďár nad Sázavou</v>
      </c>
      <c r="G54" s="42"/>
      <c r="H54" s="42"/>
      <c r="I54" s="34" t="s">
        <v>31</v>
      </c>
      <c r="J54" s="38" t="str">
        <f>E21</f>
        <v/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Zbytovská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98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99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100</v>
      </c>
      <c r="E62" s="176"/>
      <c r="F62" s="176"/>
      <c r="G62" s="176"/>
      <c r="H62" s="176"/>
      <c r="I62" s="176"/>
      <c r="J62" s="177">
        <f>J112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101</v>
      </c>
      <c r="E63" s="176"/>
      <c r="F63" s="176"/>
      <c r="G63" s="176"/>
      <c r="H63" s="176"/>
      <c r="I63" s="176"/>
      <c r="J63" s="177">
        <f>J125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102</v>
      </c>
      <c r="E64" s="176"/>
      <c r="F64" s="176"/>
      <c r="G64" s="176"/>
      <c r="H64" s="176"/>
      <c r="I64" s="176"/>
      <c r="J64" s="177">
        <f>J128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103</v>
      </c>
      <c r="E65" s="176"/>
      <c r="F65" s="176"/>
      <c r="G65" s="176"/>
      <c r="H65" s="176"/>
      <c r="I65" s="176"/>
      <c r="J65" s="177">
        <f>J166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104</v>
      </c>
      <c r="E66" s="176"/>
      <c r="F66" s="176"/>
      <c r="G66" s="176"/>
      <c r="H66" s="176"/>
      <c r="I66" s="176"/>
      <c r="J66" s="177">
        <f>J195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105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OPRAVY KOMUNIKACÍ ZR - UL.REVOLUČNÍ A OKRUŽNÍ DOLNÍ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91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02 - OPRAVA KOMUNIKACE UL. OKRUŽNÍ DOLNÍ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 xml:space="preserve"> </v>
      </c>
      <c r="G80" s="42"/>
      <c r="H80" s="42"/>
      <c r="I80" s="34" t="s">
        <v>23</v>
      </c>
      <c r="J80" s="74" t="str">
        <f>IF(J12="","",J12)</f>
        <v>7. 2. 2024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Město Žďár nad Sázavou</v>
      </c>
      <c r="G82" s="42"/>
      <c r="H82" s="42"/>
      <c r="I82" s="34" t="s">
        <v>31</v>
      </c>
      <c r="J82" s="38" t="str">
        <f>E21</f>
        <v/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35</v>
      </c>
      <c r="J83" s="38" t="str">
        <f>E24</f>
        <v>Zbytovská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106</v>
      </c>
      <c r="D85" s="182" t="s">
        <v>58</v>
      </c>
      <c r="E85" s="182" t="s">
        <v>54</v>
      </c>
      <c r="F85" s="182" t="s">
        <v>55</v>
      </c>
      <c r="G85" s="182" t="s">
        <v>107</v>
      </c>
      <c r="H85" s="182" t="s">
        <v>108</v>
      </c>
      <c r="I85" s="182" t="s">
        <v>109</v>
      </c>
      <c r="J85" s="182" t="s">
        <v>96</v>
      </c>
      <c r="K85" s="183" t="s">
        <v>110</v>
      </c>
      <c r="L85" s="184"/>
      <c r="M85" s="94" t="s">
        <v>19</v>
      </c>
      <c r="N85" s="95" t="s">
        <v>43</v>
      </c>
      <c r="O85" s="95" t="s">
        <v>111</v>
      </c>
      <c r="P85" s="95" t="s">
        <v>112</v>
      </c>
      <c r="Q85" s="95" t="s">
        <v>113</v>
      </c>
      <c r="R85" s="95" t="s">
        <v>114</v>
      </c>
      <c r="S85" s="95" t="s">
        <v>115</v>
      </c>
      <c r="T85" s="96" t="s">
        <v>116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117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1220.5293858800001</v>
      </c>
      <c r="S86" s="98"/>
      <c r="T86" s="188">
        <f>T87</f>
        <v>1102.9758499999998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72</v>
      </c>
      <c r="AU86" s="19" t="s">
        <v>97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72</v>
      </c>
      <c r="E87" s="193" t="s">
        <v>118</v>
      </c>
      <c r="F87" s="193" t="s">
        <v>119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P88+P112+P125+P128+P166+P195</f>
        <v>0</v>
      </c>
      <c r="Q87" s="198"/>
      <c r="R87" s="199">
        <f>R88+R112+R125+R128+R166+R195</f>
        <v>1220.5293858800001</v>
      </c>
      <c r="S87" s="198"/>
      <c r="T87" s="200">
        <f>T88+T112+T125+T128+T166+T195</f>
        <v>1102.9758499999998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81</v>
      </c>
      <c r="AT87" s="202" t="s">
        <v>72</v>
      </c>
      <c r="AU87" s="202" t="s">
        <v>73</v>
      </c>
      <c r="AY87" s="201" t="s">
        <v>120</v>
      </c>
      <c r="BK87" s="203">
        <f>BK88+BK112+BK125+BK128+BK166+BK195</f>
        <v>0</v>
      </c>
    </row>
    <row r="88" s="12" customFormat="1" ht="22.8" customHeight="1">
      <c r="A88" s="12"/>
      <c r="B88" s="190"/>
      <c r="C88" s="191"/>
      <c r="D88" s="192" t="s">
        <v>72</v>
      </c>
      <c r="E88" s="204" t="s">
        <v>81</v>
      </c>
      <c r="F88" s="204" t="s">
        <v>121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SUM(P89:P111)</f>
        <v>0</v>
      </c>
      <c r="Q88" s="198"/>
      <c r="R88" s="199">
        <f>SUM(R89:R111)</f>
        <v>0.43056000000000005</v>
      </c>
      <c r="S88" s="198"/>
      <c r="T88" s="200">
        <f>SUM(T89:T111)</f>
        <v>1044.6358499999999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81</v>
      </c>
      <c r="AT88" s="202" t="s">
        <v>72</v>
      </c>
      <c r="AU88" s="202" t="s">
        <v>81</v>
      </c>
      <c r="AY88" s="201" t="s">
        <v>120</v>
      </c>
      <c r="BK88" s="203">
        <f>SUM(BK89:BK111)</f>
        <v>0</v>
      </c>
    </row>
    <row r="89" s="2" customFormat="1" ht="37.8" customHeight="1">
      <c r="A89" s="40"/>
      <c r="B89" s="41"/>
      <c r="C89" s="206" t="s">
        <v>81</v>
      </c>
      <c r="D89" s="206" t="s">
        <v>122</v>
      </c>
      <c r="E89" s="207" t="s">
        <v>280</v>
      </c>
      <c r="F89" s="208" t="s">
        <v>281</v>
      </c>
      <c r="G89" s="209" t="s">
        <v>125</v>
      </c>
      <c r="H89" s="210">
        <v>603.75</v>
      </c>
      <c r="I89" s="211"/>
      <c r="J89" s="212">
        <f>ROUND(I89*H89,2)</f>
        <v>0</v>
      </c>
      <c r="K89" s="208" t="s">
        <v>126</v>
      </c>
      <c r="L89" s="46"/>
      <c r="M89" s="213" t="s">
        <v>19</v>
      </c>
      <c r="N89" s="214" t="s">
        <v>44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0.28100000000000003</v>
      </c>
      <c r="T89" s="216">
        <f>S89*H89</f>
        <v>169.65375000000003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127</v>
      </c>
      <c r="AT89" s="217" t="s">
        <v>122</v>
      </c>
      <c r="AU89" s="217" t="s">
        <v>83</v>
      </c>
      <c r="AY89" s="19" t="s">
        <v>120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81</v>
      </c>
      <c r="BK89" s="218">
        <f>ROUND(I89*H89,2)</f>
        <v>0</v>
      </c>
      <c r="BL89" s="19" t="s">
        <v>127</v>
      </c>
      <c r="BM89" s="217" t="s">
        <v>282</v>
      </c>
    </row>
    <row r="90" s="2" customFormat="1">
      <c r="A90" s="40"/>
      <c r="B90" s="41"/>
      <c r="C90" s="42"/>
      <c r="D90" s="219" t="s">
        <v>129</v>
      </c>
      <c r="E90" s="42"/>
      <c r="F90" s="220" t="s">
        <v>283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129</v>
      </c>
      <c r="AU90" s="19" t="s">
        <v>83</v>
      </c>
    </row>
    <row r="91" s="2" customFormat="1" ht="24.15" customHeight="1">
      <c r="A91" s="40"/>
      <c r="B91" s="41"/>
      <c r="C91" s="206" t="s">
        <v>83</v>
      </c>
      <c r="D91" s="206" t="s">
        <v>122</v>
      </c>
      <c r="E91" s="207" t="s">
        <v>123</v>
      </c>
      <c r="F91" s="208" t="s">
        <v>124</v>
      </c>
      <c r="G91" s="209" t="s">
        <v>125</v>
      </c>
      <c r="H91" s="210">
        <v>239.19999999999999</v>
      </c>
      <c r="I91" s="211"/>
      <c r="J91" s="212">
        <f>ROUND(I91*H91,2)</f>
        <v>0</v>
      </c>
      <c r="K91" s="208" t="s">
        <v>126</v>
      </c>
      <c r="L91" s="46"/>
      <c r="M91" s="213" t="s">
        <v>19</v>
      </c>
      <c r="N91" s="214" t="s">
        <v>44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0.098000000000000004</v>
      </c>
      <c r="T91" s="216">
        <f>S91*H91</f>
        <v>23.441600000000001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127</v>
      </c>
      <c r="AT91" s="217" t="s">
        <v>122</v>
      </c>
      <c r="AU91" s="217" t="s">
        <v>83</v>
      </c>
      <c r="AY91" s="19" t="s">
        <v>120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81</v>
      </c>
      <c r="BK91" s="218">
        <f>ROUND(I91*H91,2)</f>
        <v>0</v>
      </c>
      <c r="BL91" s="19" t="s">
        <v>127</v>
      </c>
      <c r="BM91" s="217" t="s">
        <v>284</v>
      </c>
    </row>
    <row r="92" s="2" customFormat="1">
      <c r="A92" s="40"/>
      <c r="B92" s="41"/>
      <c r="C92" s="42"/>
      <c r="D92" s="219" t="s">
        <v>129</v>
      </c>
      <c r="E92" s="42"/>
      <c r="F92" s="220" t="s">
        <v>130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129</v>
      </c>
      <c r="AU92" s="19" t="s">
        <v>83</v>
      </c>
    </row>
    <row r="93" s="13" customFormat="1">
      <c r="A93" s="13"/>
      <c r="B93" s="224"/>
      <c r="C93" s="225"/>
      <c r="D93" s="226" t="s">
        <v>131</v>
      </c>
      <c r="E93" s="227" t="s">
        <v>19</v>
      </c>
      <c r="F93" s="228" t="s">
        <v>285</v>
      </c>
      <c r="G93" s="225"/>
      <c r="H93" s="229">
        <v>239.19999999999999</v>
      </c>
      <c r="I93" s="230"/>
      <c r="J93" s="225"/>
      <c r="K93" s="225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131</v>
      </c>
      <c r="AU93" s="235" t="s">
        <v>83</v>
      </c>
      <c r="AV93" s="13" t="s">
        <v>83</v>
      </c>
      <c r="AW93" s="13" t="s">
        <v>34</v>
      </c>
      <c r="AX93" s="13" t="s">
        <v>81</v>
      </c>
      <c r="AY93" s="235" t="s">
        <v>120</v>
      </c>
    </row>
    <row r="94" s="2" customFormat="1" ht="37.8" customHeight="1">
      <c r="A94" s="40"/>
      <c r="B94" s="41"/>
      <c r="C94" s="206" t="s">
        <v>140</v>
      </c>
      <c r="D94" s="206" t="s">
        <v>122</v>
      </c>
      <c r="E94" s="207" t="s">
        <v>286</v>
      </c>
      <c r="F94" s="208" t="s">
        <v>287</v>
      </c>
      <c r="G94" s="209" t="s">
        <v>125</v>
      </c>
      <c r="H94" s="210">
        <v>603.75</v>
      </c>
      <c r="I94" s="211"/>
      <c r="J94" s="212">
        <f>ROUND(I94*H94,2)</f>
        <v>0</v>
      </c>
      <c r="K94" s="208" t="s">
        <v>126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0.17000000000000001</v>
      </c>
      <c r="T94" s="216">
        <f>S94*H94</f>
        <v>102.6375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127</v>
      </c>
      <c r="AT94" s="217" t="s">
        <v>122</v>
      </c>
      <c r="AU94" s="217" t="s">
        <v>83</v>
      </c>
      <c r="AY94" s="19" t="s">
        <v>120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127</v>
      </c>
      <c r="BM94" s="217" t="s">
        <v>288</v>
      </c>
    </row>
    <row r="95" s="2" customFormat="1">
      <c r="A95" s="40"/>
      <c r="B95" s="41"/>
      <c r="C95" s="42"/>
      <c r="D95" s="219" t="s">
        <v>129</v>
      </c>
      <c r="E95" s="42"/>
      <c r="F95" s="220" t="s">
        <v>289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129</v>
      </c>
      <c r="AU95" s="19" t="s">
        <v>83</v>
      </c>
    </row>
    <row r="96" s="13" customFormat="1">
      <c r="A96" s="13"/>
      <c r="B96" s="224"/>
      <c r="C96" s="225"/>
      <c r="D96" s="226" t="s">
        <v>131</v>
      </c>
      <c r="E96" s="227" t="s">
        <v>19</v>
      </c>
      <c r="F96" s="228" t="s">
        <v>290</v>
      </c>
      <c r="G96" s="225"/>
      <c r="H96" s="229">
        <v>603.75</v>
      </c>
      <c r="I96" s="230"/>
      <c r="J96" s="225"/>
      <c r="K96" s="225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131</v>
      </c>
      <c r="AU96" s="235" t="s">
        <v>83</v>
      </c>
      <c r="AV96" s="13" t="s">
        <v>83</v>
      </c>
      <c r="AW96" s="13" t="s">
        <v>34</v>
      </c>
      <c r="AX96" s="13" t="s">
        <v>81</v>
      </c>
      <c r="AY96" s="235" t="s">
        <v>120</v>
      </c>
    </row>
    <row r="97" s="2" customFormat="1" ht="24.15" customHeight="1">
      <c r="A97" s="40"/>
      <c r="B97" s="41"/>
      <c r="C97" s="206" t="s">
        <v>127</v>
      </c>
      <c r="D97" s="206" t="s">
        <v>122</v>
      </c>
      <c r="E97" s="207" t="s">
        <v>133</v>
      </c>
      <c r="F97" s="208" t="s">
        <v>134</v>
      </c>
      <c r="G97" s="209" t="s">
        <v>125</v>
      </c>
      <c r="H97" s="210">
        <v>4784</v>
      </c>
      <c r="I97" s="211"/>
      <c r="J97" s="212">
        <f>ROUND(I97*H97,2)</f>
        <v>0</v>
      </c>
      <c r="K97" s="208" t="s">
        <v>126</v>
      </c>
      <c r="L97" s="46"/>
      <c r="M97" s="213" t="s">
        <v>19</v>
      </c>
      <c r="N97" s="214" t="s">
        <v>44</v>
      </c>
      <c r="O97" s="86"/>
      <c r="P97" s="215">
        <f>O97*H97</f>
        <v>0</v>
      </c>
      <c r="Q97" s="215">
        <v>9.0000000000000006E-05</v>
      </c>
      <c r="R97" s="215">
        <f>Q97*H97</f>
        <v>0.43056000000000005</v>
      </c>
      <c r="S97" s="215">
        <v>0.11500000000000001</v>
      </c>
      <c r="T97" s="216">
        <f>S97*H97</f>
        <v>550.15999999999997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127</v>
      </c>
      <c r="AT97" s="217" t="s">
        <v>122</v>
      </c>
      <c r="AU97" s="217" t="s">
        <v>83</v>
      </c>
      <c r="AY97" s="19" t="s">
        <v>120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ROUND(I97*H97,2)</f>
        <v>0</v>
      </c>
      <c r="BL97" s="19" t="s">
        <v>127</v>
      </c>
      <c r="BM97" s="217" t="s">
        <v>291</v>
      </c>
    </row>
    <row r="98" s="2" customFormat="1">
      <c r="A98" s="40"/>
      <c r="B98" s="41"/>
      <c r="C98" s="42"/>
      <c r="D98" s="219" t="s">
        <v>129</v>
      </c>
      <c r="E98" s="42"/>
      <c r="F98" s="220" t="s">
        <v>136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129</v>
      </c>
      <c r="AU98" s="19" t="s">
        <v>83</v>
      </c>
    </row>
    <row r="99" s="2" customFormat="1" ht="24.15" customHeight="1">
      <c r="A99" s="40"/>
      <c r="B99" s="41"/>
      <c r="C99" s="206" t="s">
        <v>152</v>
      </c>
      <c r="D99" s="206" t="s">
        <v>122</v>
      </c>
      <c r="E99" s="207" t="s">
        <v>141</v>
      </c>
      <c r="F99" s="208" t="s">
        <v>142</v>
      </c>
      <c r="G99" s="209" t="s">
        <v>143</v>
      </c>
      <c r="H99" s="210">
        <v>402.5</v>
      </c>
      <c r="I99" s="211"/>
      <c r="J99" s="212">
        <f>ROUND(I99*H99,2)</f>
        <v>0</v>
      </c>
      <c r="K99" s="208" t="s">
        <v>126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0.20499999999999999</v>
      </c>
      <c r="T99" s="216">
        <f>S99*H99</f>
        <v>82.512499999999989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127</v>
      </c>
      <c r="AT99" s="217" t="s">
        <v>122</v>
      </c>
      <c r="AU99" s="217" t="s">
        <v>83</v>
      </c>
      <c r="AY99" s="19" t="s">
        <v>120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127</v>
      </c>
      <c r="BM99" s="217" t="s">
        <v>292</v>
      </c>
    </row>
    <row r="100" s="2" customFormat="1">
      <c r="A100" s="40"/>
      <c r="B100" s="41"/>
      <c r="C100" s="42"/>
      <c r="D100" s="219" t="s">
        <v>129</v>
      </c>
      <c r="E100" s="42"/>
      <c r="F100" s="220" t="s">
        <v>145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129</v>
      </c>
      <c r="AU100" s="19" t="s">
        <v>83</v>
      </c>
    </row>
    <row r="101" s="13" customFormat="1">
      <c r="A101" s="13"/>
      <c r="B101" s="224"/>
      <c r="C101" s="225"/>
      <c r="D101" s="226" t="s">
        <v>131</v>
      </c>
      <c r="E101" s="227" t="s">
        <v>19</v>
      </c>
      <c r="F101" s="228" t="s">
        <v>293</v>
      </c>
      <c r="G101" s="225"/>
      <c r="H101" s="229">
        <v>402.5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131</v>
      </c>
      <c r="AU101" s="235" t="s">
        <v>83</v>
      </c>
      <c r="AV101" s="13" t="s">
        <v>83</v>
      </c>
      <c r="AW101" s="13" t="s">
        <v>34</v>
      </c>
      <c r="AX101" s="13" t="s">
        <v>81</v>
      </c>
      <c r="AY101" s="235" t="s">
        <v>120</v>
      </c>
    </row>
    <row r="102" s="2" customFormat="1" ht="24.15" customHeight="1">
      <c r="A102" s="40"/>
      <c r="B102" s="41"/>
      <c r="C102" s="206" t="s">
        <v>158</v>
      </c>
      <c r="D102" s="206" t="s">
        <v>122</v>
      </c>
      <c r="E102" s="207" t="s">
        <v>147</v>
      </c>
      <c r="F102" s="208" t="s">
        <v>148</v>
      </c>
      <c r="G102" s="209" t="s">
        <v>143</v>
      </c>
      <c r="H102" s="210">
        <v>870.70000000000005</v>
      </c>
      <c r="I102" s="211"/>
      <c r="J102" s="212">
        <f>ROUND(I102*H102,2)</f>
        <v>0</v>
      </c>
      <c r="K102" s="208" t="s">
        <v>126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0.11500000000000001</v>
      </c>
      <c r="T102" s="216">
        <f>S102*H102</f>
        <v>100.13050000000001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127</v>
      </c>
      <c r="AT102" s="217" t="s">
        <v>122</v>
      </c>
      <c r="AU102" s="217" t="s">
        <v>83</v>
      </c>
      <c r="AY102" s="19" t="s">
        <v>120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127</v>
      </c>
      <c r="BM102" s="217" t="s">
        <v>294</v>
      </c>
    </row>
    <row r="103" s="2" customFormat="1">
      <c r="A103" s="40"/>
      <c r="B103" s="41"/>
      <c r="C103" s="42"/>
      <c r="D103" s="219" t="s">
        <v>129</v>
      </c>
      <c r="E103" s="42"/>
      <c r="F103" s="220" t="s">
        <v>150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129</v>
      </c>
      <c r="AU103" s="19" t="s">
        <v>83</v>
      </c>
    </row>
    <row r="104" s="15" customFormat="1">
      <c r="A104" s="15"/>
      <c r="B104" s="261"/>
      <c r="C104" s="262"/>
      <c r="D104" s="226" t="s">
        <v>131</v>
      </c>
      <c r="E104" s="263" t="s">
        <v>19</v>
      </c>
      <c r="F104" s="264" t="s">
        <v>295</v>
      </c>
      <c r="G104" s="262"/>
      <c r="H104" s="263" t="s">
        <v>19</v>
      </c>
      <c r="I104" s="265"/>
      <c r="J104" s="262"/>
      <c r="K104" s="262"/>
      <c r="L104" s="266"/>
      <c r="M104" s="267"/>
      <c r="N104" s="268"/>
      <c r="O104" s="268"/>
      <c r="P104" s="268"/>
      <c r="Q104" s="268"/>
      <c r="R104" s="268"/>
      <c r="S104" s="268"/>
      <c r="T104" s="269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70" t="s">
        <v>131</v>
      </c>
      <c r="AU104" s="270" t="s">
        <v>83</v>
      </c>
      <c r="AV104" s="15" t="s">
        <v>81</v>
      </c>
      <c r="AW104" s="15" t="s">
        <v>34</v>
      </c>
      <c r="AX104" s="15" t="s">
        <v>73</v>
      </c>
      <c r="AY104" s="270" t="s">
        <v>120</v>
      </c>
    </row>
    <row r="105" s="13" customFormat="1">
      <c r="A105" s="13"/>
      <c r="B105" s="224"/>
      <c r="C105" s="225"/>
      <c r="D105" s="226" t="s">
        <v>131</v>
      </c>
      <c r="E105" s="227" t="s">
        <v>19</v>
      </c>
      <c r="F105" s="228" t="s">
        <v>296</v>
      </c>
      <c r="G105" s="225"/>
      <c r="H105" s="229">
        <v>805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131</v>
      </c>
      <c r="AU105" s="235" t="s">
        <v>83</v>
      </c>
      <c r="AV105" s="13" t="s">
        <v>83</v>
      </c>
      <c r="AW105" s="13" t="s">
        <v>34</v>
      </c>
      <c r="AX105" s="13" t="s">
        <v>73</v>
      </c>
      <c r="AY105" s="235" t="s">
        <v>120</v>
      </c>
    </row>
    <row r="106" s="13" customFormat="1">
      <c r="A106" s="13"/>
      <c r="B106" s="224"/>
      <c r="C106" s="225"/>
      <c r="D106" s="226" t="s">
        <v>131</v>
      </c>
      <c r="E106" s="227" t="s">
        <v>19</v>
      </c>
      <c r="F106" s="228" t="s">
        <v>297</v>
      </c>
      <c r="G106" s="225"/>
      <c r="H106" s="229">
        <v>65.700000000000003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131</v>
      </c>
      <c r="AU106" s="235" t="s">
        <v>83</v>
      </c>
      <c r="AV106" s="13" t="s">
        <v>83</v>
      </c>
      <c r="AW106" s="13" t="s">
        <v>34</v>
      </c>
      <c r="AX106" s="13" t="s">
        <v>73</v>
      </c>
      <c r="AY106" s="235" t="s">
        <v>120</v>
      </c>
    </row>
    <row r="107" s="14" customFormat="1">
      <c r="A107" s="14"/>
      <c r="B107" s="236"/>
      <c r="C107" s="237"/>
      <c r="D107" s="226" t="s">
        <v>131</v>
      </c>
      <c r="E107" s="238" t="s">
        <v>19</v>
      </c>
      <c r="F107" s="239" t="s">
        <v>139</v>
      </c>
      <c r="G107" s="237"/>
      <c r="H107" s="240">
        <v>870.70000000000005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131</v>
      </c>
      <c r="AU107" s="246" t="s">
        <v>83</v>
      </c>
      <c r="AV107" s="14" t="s">
        <v>127</v>
      </c>
      <c r="AW107" s="14" t="s">
        <v>34</v>
      </c>
      <c r="AX107" s="14" t="s">
        <v>81</v>
      </c>
      <c r="AY107" s="246" t="s">
        <v>120</v>
      </c>
    </row>
    <row r="108" s="2" customFormat="1" ht="24.15" customHeight="1">
      <c r="A108" s="40"/>
      <c r="B108" s="41"/>
      <c r="C108" s="206" t="s">
        <v>163</v>
      </c>
      <c r="D108" s="206" t="s">
        <v>122</v>
      </c>
      <c r="E108" s="207" t="s">
        <v>298</v>
      </c>
      <c r="F108" s="208" t="s">
        <v>299</v>
      </c>
      <c r="G108" s="209" t="s">
        <v>143</v>
      </c>
      <c r="H108" s="210">
        <v>402.5</v>
      </c>
      <c r="I108" s="211"/>
      <c r="J108" s="212">
        <f>ROUND(I108*H108,2)</f>
        <v>0</v>
      </c>
      <c r="K108" s="208" t="s">
        <v>126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0.040000000000000001</v>
      </c>
      <c r="T108" s="216">
        <f>S108*H108</f>
        <v>16.100000000000001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127</v>
      </c>
      <c r="AT108" s="217" t="s">
        <v>122</v>
      </c>
      <c r="AU108" s="217" t="s">
        <v>83</v>
      </c>
      <c r="AY108" s="19" t="s">
        <v>120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127</v>
      </c>
      <c r="BM108" s="217" t="s">
        <v>300</v>
      </c>
    </row>
    <row r="109" s="2" customFormat="1">
      <c r="A109" s="40"/>
      <c r="B109" s="41"/>
      <c r="C109" s="42"/>
      <c r="D109" s="219" t="s">
        <v>129</v>
      </c>
      <c r="E109" s="42"/>
      <c r="F109" s="220" t="s">
        <v>301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129</v>
      </c>
      <c r="AU109" s="19" t="s">
        <v>83</v>
      </c>
    </row>
    <row r="110" s="13" customFormat="1">
      <c r="A110" s="13"/>
      <c r="B110" s="224"/>
      <c r="C110" s="225"/>
      <c r="D110" s="226" t="s">
        <v>131</v>
      </c>
      <c r="E110" s="227" t="s">
        <v>19</v>
      </c>
      <c r="F110" s="228" t="s">
        <v>293</v>
      </c>
      <c r="G110" s="225"/>
      <c r="H110" s="229">
        <v>402.5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131</v>
      </c>
      <c r="AU110" s="235" t="s">
        <v>83</v>
      </c>
      <c r="AV110" s="13" t="s">
        <v>83</v>
      </c>
      <c r="AW110" s="13" t="s">
        <v>34</v>
      </c>
      <c r="AX110" s="13" t="s">
        <v>81</v>
      </c>
      <c r="AY110" s="235" t="s">
        <v>120</v>
      </c>
    </row>
    <row r="111" s="2" customFormat="1" ht="16.5" customHeight="1">
      <c r="A111" s="40"/>
      <c r="B111" s="41"/>
      <c r="C111" s="206" t="s">
        <v>168</v>
      </c>
      <c r="D111" s="206" t="s">
        <v>122</v>
      </c>
      <c r="E111" s="207" t="s">
        <v>302</v>
      </c>
      <c r="F111" s="208" t="s">
        <v>303</v>
      </c>
      <c r="G111" s="209" t="s">
        <v>143</v>
      </c>
      <c r="H111" s="210">
        <v>402.5</v>
      </c>
      <c r="I111" s="211"/>
      <c r="J111" s="212">
        <f>ROUND(I111*H111,2)</f>
        <v>0</v>
      </c>
      <c r="K111" s="208" t="s">
        <v>19</v>
      </c>
      <c r="L111" s="46"/>
      <c r="M111" s="213" t="s">
        <v>19</v>
      </c>
      <c r="N111" s="214" t="s">
        <v>44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127</v>
      </c>
      <c r="AT111" s="217" t="s">
        <v>122</v>
      </c>
      <c r="AU111" s="217" t="s">
        <v>83</v>
      </c>
      <c r="AY111" s="19" t="s">
        <v>120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81</v>
      </c>
      <c r="BK111" s="218">
        <f>ROUND(I111*H111,2)</f>
        <v>0</v>
      </c>
      <c r="BL111" s="19" t="s">
        <v>127</v>
      </c>
      <c r="BM111" s="217" t="s">
        <v>304</v>
      </c>
    </row>
    <row r="112" s="12" customFormat="1" ht="22.8" customHeight="1">
      <c r="A112" s="12"/>
      <c r="B112" s="190"/>
      <c r="C112" s="191"/>
      <c r="D112" s="192" t="s">
        <v>72</v>
      </c>
      <c r="E112" s="204" t="s">
        <v>152</v>
      </c>
      <c r="F112" s="204" t="s">
        <v>153</v>
      </c>
      <c r="G112" s="191"/>
      <c r="H112" s="191"/>
      <c r="I112" s="194"/>
      <c r="J112" s="205">
        <f>BK112</f>
        <v>0</v>
      </c>
      <c r="K112" s="191"/>
      <c r="L112" s="196"/>
      <c r="M112" s="197"/>
      <c r="N112" s="198"/>
      <c r="O112" s="198"/>
      <c r="P112" s="199">
        <f>SUM(P113:P124)</f>
        <v>0</v>
      </c>
      <c r="Q112" s="198"/>
      <c r="R112" s="199">
        <f>SUM(R113:R124)</f>
        <v>962.71042499999999</v>
      </c>
      <c r="S112" s="198"/>
      <c r="T112" s="200">
        <f>SUM(T113:T124)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1" t="s">
        <v>81</v>
      </c>
      <c r="AT112" s="202" t="s">
        <v>72</v>
      </c>
      <c r="AU112" s="202" t="s">
        <v>81</v>
      </c>
      <c r="AY112" s="201" t="s">
        <v>120</v>
      </c>
      <c r="BK112" s="203">
        <f>SUM(BK113:BK124)</f>
        <v>0</v>
      </c>
    </row>
    <row r="113" s="2" customFormat="1" ht="37.8" customHeight="1">
      <c r="A113" s="40"/>
      <c r="B113" s="41"/>
      <c r="C113" s="206" t="s">
        <v>175</v>
      </c>
      <c r="D113" s="206" t="s">
        <v>122</v>
      </c>
      <c r="E113" s="207" t="s">
        <v>305</v>
      </c>
      <c r="F113" s="208" t="s">
        <v>306</v>
      </c>
      <c r="G113" s="209" t="s">
        <v>125</v>
      </c>
      <c r="H113" s="210">
        <v>603.75</v>
      </c>
      <c r="I113" s="211"/>
      <c r="J113" s="212">
        <f>ROUND(I113*H113,2)</f>
        <v>0</v>
      </c>
      <c r="K113" s="208" t="s">
        <v>126</v>
      </c>
      <c r="L113" s="46"/>
      <c r="M113" s="213" t="s">
        <v>19</v>
      </c>
      <c r="N113" s="214" t="s">
        <v>44</v>
      </c>
      <c r="O113" s="86"/>
      <c r="P113" s="215">
        <f>O113*H113</f>
        <v>0</v>
      </c>
      <c r="Q113" s="215">
        <v>0.17726</v>
      </c>
      <c r="R113" s="215">
        <f>Q113*H113</f>
        <v>107.020725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127</v>
      </c>
      <c r="AT113" s="217" t="s">
        <v>122</v>
      </c>
      <c r="AU113" s="217" t="s">
        <v>83</v>
      </c>
      <c r="AY113" s="19" t="s">
        <v>120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81</v>
      </c>
      <c r="BK113" s="218">
        <f>ROUND(I113*H113,2)</f>
        <v>0</v>
      </c>
      <c r="BL113" s="19" t="s">
        <v>127</v>
      </c>
      <c r="BM113" s="217" t="s">
        <v>307</v>
      </c>
    </row>
    <row r="114" s="2" customFormat="1">
      <c r="A114" s="40"/>
      <c r="B114" s="41"/>
      <c r="C114" s="42"/>
      <c r="D114" s="219" t="s">
        <v>129</v>
      </c>
      <c r="E114" s="42"/>
      <c r="F114" s="220" t="s">
        <v>308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129</v>
      </c>
      <c r="AU114" s="19" t="s">
        <v>83</v>
      </c>
    </row>
    <row r="115" s="13" customFormat="1">
      <c r="A115" s="13"/>
      <c r="B115" s="224"/>
      <c r="C115" s="225"/>
      <c r="D115" s="226" t="s">
        <v>131</v>
      </c>
      <c r="E115" s="227" t="s">
        <v>19</v>
      </c>
      <c r="F115" s="228" t="s">
        <v>309</v>
      </c>
      <c r="G115" s="225"/>
      <c r="H115" s="229">
        <v>603.75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131</v>
      </c>
      <c r="AU115" s="235" t="s">
        <v>83</v>
      </c>
      <c r="AV115" s="13" t="s">
        <v>83</v>
      </c>
      <c r="AW115" s="13" t="s">
        <v>34</v>
      </c>
      <c r="AX115" s="13" t="s">
        <v>81</v>
      </c>
      <c r="AY115" s="235" t="s">
        <v>120</v>
      </c>
    </row>
    <row r="116" s="2" customFormat="1" ht="16.5" customHeight="1">
      <c r="A116" s="40"/>
      <c r="B116" s="41"/>
      <c r="C116" s="206" t="s">
        <v>181</v>
      </c>
      <c r="D116" s="206" t="s">
        <v>122</v>
      </c>
      <c r="E116" s="207" t="s">
        <v>159</v>
      </c>
      <c r="F116" s="208" t="s">
        <v>160</v>
      </c>
      <c r="G116" s="209" t="s">
        <v>125</v>
      </c>
      <c r="H116" s="210">
        <v>4784</v>
      </c>
      <c r="I116" s="211"/>
      <c r="J116" s="212">
        <f>ROUND(I116*H116,2)</f>
        <v>0</v>
      </c>
      <c r="K116" s="208" t="s">
        <v>126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0.00071000000000000002</v>
      </c>
      <c r="R116" s="215">
        <f>Q116*H116</f>
        <v>3.3966400000000001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127</v>
      </c>
      <c r="AT116" s="217" t="s">
        <v>122</v>
      </c>
      <c r="AU116" s="217" t="s">
        <v>83</v>
      </c>
      <c r="AY116" s="19" t="s">
        <v>120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127</v>
      </c>
      <c r="BM116" s="217" t="s">
        <v>310</v>
      </c>
    </row>
    <row r="117" s="2" customFormat="1">
      <c r="A117" s="40"/>
      <c r="B117" s="41"/>
      <c r="C117" s="42"/>
      <c r="D117" s="219" t="s">
        <v>129</v>
      </c>
      <c r="E117" s="42"/>
      <c r="F117" s="220" t="s">
        <v>162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129</v>
      </c>
      <c r="AU117" s="19" t="s">
        <v>83</v>
      </c>
    </row>
    <row r="118" s="2" customFormat="1" ht="24.15" customHeight="1">
      <c r="A118" s="40"/>
      <c r="B118" s="41"/>
      <c r="C118" s="206" t="s">
        <v>186</v>
      </c>
      <c r="D118" s="206" t="s">
        <v>122</v>
      </c>
      <c r="E118" s="207" t="s">
        <v>164</v>
      </c>
      <c r="F118" s="208" t="s">
        <v>165</v>
      </c>
      <c r="G118" s="209" t="s">
        <v>125</v>
      </c>
      <c r="H118" s="210">
        <v>4784</v>
      </c>
      <c r="I118" s="211"/>
      <c r="J118" s="212">
        <f>ROUND(I118*H118,2)</f>
        <v>0</v>
      </c>
      <c r="K118" s="208" t="s">
        <v>126</v>
      </c>
      <c r="L118" s="46"/>
      <c r="M118" s="213" t="s">
        <v>19</v>
      </c>
      <c r="N118" s="214" t="s">
        <v>44</v>
      </c>
      <c r="O118" s="86"/>
      <c r="P118" s="215">
        <f>O118*H118</f>
        <v>0</v>
      </c>
      <c r="Q118" s="215">
        <v>0.15559000000000001</v>
      </c>
      <c r="R118" s="215">
        <f>Q118*H118</f>
        <v>744.34256000000005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127</v>
      </c>
      <c r="AT118" s="217" t="s">
        <v>122</v>
      </c>
      <c r="AU118" s="217" t="s">
        <v>83</v>
      </c>
      <c r="AY118" s="19" t="s">
        <v>120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81</v>
      </c>
      <c r="BK118" s="218">
        <f>ROUND(I118*H118,2)</f>
        <v>0</v>
      </c>
      <c r="BL118" s="19" t="s">
        <v>127</v>
      </c>
      <c r="BM118" s="217" t="s">
        <v>311</v>
      </c>
    </row>
    <row r="119" s="2" customFormat="1">
      <c r="A119" s="40"/>
      <c r="B119" s="41"/>
      <c r="C119" s="42"/>
      <c r="D119" s="219" t="s">
        <v>129</v>
      </c>
      <c r="E119" s="42"/>
      <c r="F119" s="220" t="s">
        <v>167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129</v>
      </c>
      <c r="AU119" s="19" t="s">
        <v>83</v>
      </c>
    </row>
    <row r="120" s="2" customFormat="1" ht="33" customHeight="1">
      <c r="A120" s="40"/>
      <c r="B120" s="41"/>
      <c r="C120" s="206" t="s">
        <v>8</v>
      </c>
      <c r="D120" s="206" t="s">
        <v>122</v>
      </c>
      <c r="E120" s="207" t="s">
        <v>312</v>
      </c>
      <c r="F120" s="208" t="s">
        <v>313</v>
      </c>
      <c r="G120" s="209" t="s">
        <v>125</v>
      </c>
      <c r="H120" s="210">
        <v>603.75</v>
      </c>
      <c r="I120" s="211"/>
      <c r="J120" s="212">
        <f>ROUND(I120*H120,2)</f>
        <v>0</v>
      </c>
      <c r="K120" s="208" t="s">
        <v>126</v>
      </c>
      <c r="L120" s="46"/>
      <c r="M120" s="213" t="s">
        <v>19</v>
      </c>
      <c r="N120" s="214" t="s">
        <v>44</v>
      </c>
      <c r="O120" s="86"/>
      <c r="P120" s="215">
        <f>O120*H120</f>
        <v>0</v>
      </c>
      <c r="Q120" s="215">
        <v>0.16700000000000001</v>
      </c>
      <c r="R120" s="215">
        <f>Q120*H120</f>
        <v>100.82625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127</v>
      </c>
      <c r="AT120" s="217" t="s">
        <v>122</v>
      </c>
      <c r="AU120" s="217" t="s">
        <v>83</v>
      </c>
      <c r="AY120" s="19" t="s">
        <v>120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81</v>
      </c>
      <c r="BK120" s="218">
        <f>ROUND(I120*H120,2)</f>
        <v>0</v>
      </c>
      <c r="BL120" s="19" t="s">
        <v>127</v>
      </c>
      <c r="BM120" s="217" t="s">
        <v>314</v>
      </c>
    </row>
    <row r="121" s="2" customFormat="1">
      <c r="A121" s="40"/>
      <c r="B121" s="41"/>
      <c r="C121" s="42"/>
      <c r="D121" s="219" t="s">
        <v>129</v>
      </c>
      <c r="E121" s="42"/>
      <c r="F121" s="220" t="s">
        <v>315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129</v>
      </c>
      <c r="AU121" s="19" t="s">
        <v>83</v>
      </c>
    </row>
    <row r="122" s="13" customFormat="1">
      <c r="A122" s="13"/>
      <c r="B122" s="224"/>
      <c r="C122" s="225"/>
      <c r="D122" s="226" t="s">
        <v>131</v>
      </c>
      <c r="E122" s="227" t="s">
        <v>19</v>
      </c>
      <c r="F122" s="228" t="s">
        <v>290</v>
      </c>
      <c r="G122" s="225"/>
      <c r="H122" s="229">
        <v>603.75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131</v>
      </c>
      <c r="AU122" s="235" t="s">
        <v>83</v>
      </c>
      <c r="AV122" s="13" t="s">
        <v>83</v>
      </c>
      <c r="AW122" s="13" t="s">
        <v>34</v>
      </c>
      <c r="AX122" s="13" t="s">
        <v>81</v>
      </c>
      <c r="AY122" s="235" t="s">
        <v>120</v>
      </c>
    </row>
    <row r="123" s="2" customFormat="1" ht="16.5" customHeight="1">
      <c r="A123" s="40"/>
      <c r="B123" s="41"/>
      <c r="C123" s="247" t="s">
        <v>197</v>
      </c>
      <c r="D123" s="247" t="s">
        <v>192</v>
      </c>
      <c r="E123" s="248" t="s">
        <v>316</v>
      </c>
      <c r="F123" s="249" t="s">
        <v>317</v>
      </c>
      <c r="G123" s="250" t="s">
        <v>125</v>
      </c>
      <c r="H123" s="251">
        <v>60.375</v>
      </c>
      <c r="I123" s="252"/>
      <c r="J123" s="253">
        <f>ROUND(I123*H123,2)</f>
        <v>0</v>
      </c>
      <c r="K123" s="249" t="s">
        <v>126</v>
      </c>
      <c r="L123" s="254"/>
      <c r="M123" s="255" t="s">
        <v>19</v>
      </c>
      <c r="N123" s="256" t="s">
        <v>44</v>
      </c>
      <c r="O123" s="86"/>
      <c r="P123" s="215">
        <f>O123*H123</f>
        <v>0</v>
      </c>
      <c r="Q123" s="215">
        <v>0.11799999999999999</v>
      </c>
      <c r="R123" s="215">
        <f>Q123*H123</f>
        <v>7.12425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168</v>
      </c>
      <c r="AT123" s="217" t="s">
        <v>192</v>
      </c>
      <c r="AU123" s="217" t="s">
        <v>83</v>
      </c>
      <c r="AY123" s="19" t="s">
        <v>120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81</v>
      </c>
      <c r="BK123" s="218">
        <f>ROUND(I123*H123,2)</f>
        <v>0</v>
      </c>
      <c r="BL123" s="19" t="s">
        <v>127</v>
      </c>
      <c r="BM123" s="217" t="s">
        <v>318</v>
      </c>
    </row>
    <row r="124" s="13" customFormat="1">
      <c r="A124" s="13"/>
      <c r="B124" s="224"/>
      <c r="C124" s="225"/>
      <c r="D124" s="226" t="s">
        <v>131</v>
      </c>
      <c r="E124" s="225"/>
      <c r="F124" s="228" t="s">
        <v>319</v>
      </c>
      <c r="G124" s="225"/>
      <c r="H124" s="229">
        <v>60.375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131</v>
      </c>
      <c r="AU124" s="235" t="s">
        <v>83</v>
      </c>
      <c r="AV124" s="13" t="s">
        <v>83</v>
      </c>
      <c r="AW124" s="13" t="s">
        <v>4</v>
      </c>
      <c r="AX124" s="13" t="s">
        <v>81</v>
      </c>
      <c r="AY124" s="235" t="s">
        <v>120</v>
      </c>
    </row>
    <row r="125" s="12" customFormat="1" ht="22.8" customHeight="1">
      <c r="A125" s="12"/>
      <c r="B125" s="190"/>
      <c r="C125" s="191"/>
      <c r="D125" s="192" t="s">
        <v>72</v>
      </c>
      <c r="E125" s="204" t="s">
        <v>168</v>
      </c>
      <c r="F125" s="204" t="s">
        <v>169</v>
      </c>
      <c r="G125" s="191"/>
      <c r="H125" s="191"/>
      <c r="I125" s="194"/>
      <c r="J125" s="205">
        <f>BK125</f>
        <v>0</v>
      </c>
      <c r="K125" s="191"/>
      <c r="L125" s="196"/>
      <c r="M125" s="197"/>
      <c r="N125" s="198"/>
      <c r="O125" s="198"/>
      <c r="P125" s="199">
        <f>SUM(P126:P127)</f>
        <v>0</v>
      </c>
      <c r="Q125" s="198"/>
      <c r="R125" s="199">
        <f>SUM(R126:R127)</f>
        <v>18.664099999999998</v>
      </c>
      <c r="S125" s="198"/>
      <c r="T125" s="200">
        <f>SUM(T126:T127)</f>
        <v>10.5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1" t="s">
        <v>81</v>
      </c>
      <c r="AT125" s="202" t="s">
        <v>72</v>
      </c>
      <c r="AU125" s="202" t="s">
        <v>81</v>
      </c>
      <c r="AY125" s="201" t="s">
        <v>120</v>
      </c>
      <c r="BK125" s="203">
        <f>SUM(BK126:BK127)</f>
        <v>0</v>
      </c>
    </row>
    <row r="126" s="2" customFormat="1" ht="24.15" customHeight="1">
      <c r="A126" s="40"/>
      <c r="B126" s="41"/>
      <c r="C126" s="206" t="s">
        <v>203</v>
      </c>
      <c r="D126" s="206" t="s">
        <v>122</v>
      </c>
      <c r="E126" s="207" t="s">
        <v>170</v>
      </c>
      <c r="F126" s="208" t="s">
        <v>171</v>
      </c>
      <c r="G126" s="209" t="s">
        <v>172</v>
      </c>
      <c r="H126" s="210">
        <v>35</v>
      </c>
      <c r="I126" s="211"/>
      <c r="J126" s="212">
        <f>ROUND(I126*H126,2)</f>
        <v>0</v>
      </c>
      <c r="K126" s="208" t="s">
        <v>126</v>
      </c>
      <c r="L126" s="46"/>
      <c r="M126" s="213" t="s">
        <v>19</v>
      </c>
      <c r="N126" s="214" t="s">
        <v>44</v>
      </c>
      <c r="O126" s="86"/>
      <c r="P126" s="215">
        <f>O126*H126</f>
        <v>0</v>
      </c>
      <c r="Q126" s="215">
        <v>0.53325999999999996</v>
      </c>
      <c r="R126" s="215">
        <f>Q126*H126</f>
        <v>18.664099999999998</v>
      </c>
      <c r="S126" s="215">
        <v>0.29999999999999999</v>
      </c>
      <c r="T126" s="216">
        <f>S126*H126</f>
        <v>10.5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127</v>
      </c>
      <c r="AT126" s="217" t="s">
        <v>122</v>
      </c>
      <c r="AU126" s="217" t="s">
        <v>83</v>
      </c>
      <c r="AY126" s="19" t="s">
        <v>120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81</v>
      </c>
      <c r="BK126" s="218">
        <f>ROUND(I126*H126,2)</f>
        <v>0</v>
      </c>
      <c r="BL126" s="19" t="s">
        <v>127</v>
      </c>
      <c r="BM126" s="217" t="s">
        <v>320</v>
      </c>
    </row>
    <row r="127" s="2" customFormat="1">
      <c r="A127" s="40"/>
      <c r="B127" s="41"/>
      <c r="C127" s="42"/>
      <c r="D127" s="219" t="s">
        <v>129</v>
      </c>
      <c r="E127" s="42"/>
      <c r="F127" s="220" t="s">
        <v>174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129</v>
      </c>
      <c r="AU127" s="19" t="s">
        <v>83</v>
      </c>
    </row>
    <row r="128" s="12" customFormat="1" ht="22.8" customHeight="1">
      <c r="A128" s="12"/>
      <c r="B128" s="190"/>
      <c r="C128" s="191"/>
      <c r="D128" s="192" t="s">
        <v>72</v>
      </c>
      <c r="E128" s="204" t="s">
        <v>175</v>
      </c>
      <c r="F128" s="204" t="s">
        <v>176</v>
      </c>
      <c r="G128" s="191"/>
      <c r="H128" s="191"/>
      <c r="I128" s="194"/>
      <c r="J128" s="205">
        <f>BK128</f>
        <v>0</v>
      </c>
      <c r="K128" s="191"/>
      <c r="L128" s="196"/>
      <c r="M128" s="197"/>
      <c r="N128" s="198"/>
      <c r="O128" s="198"/>
      <c r="P128" s="199">
        <f>SUM(P129:P165)</f>
        <v>0</v>
      </c>
      <c r="Q128" s="198"/>
      <c r="R128" s="199">
        <f>SUM(R129:R165)</f>
        <v>238.72430087999999</v>
      </c>
      <c r="S128" s="198"/>
      <c r="T128" s="200">
        <f>SUM(T129:T165)</f>
        <v>47.840000000000003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1" t="s">
        <v>81</v>
      </c>
      <c r="AT128" s="202" t="s">
        <v>72</v>
      </c>
      <c r="AU128" s="202" t="s">
        <v>81</v>
      </c>
      <c r="AY128" s="201" t="s">
        <v>120</v>
      </c>
      <c r="BK128" s="203">
        <f>SUM(BK129:BK165)</f>
        <v>0</v>
      </c>
    </row>
    <row r="129" s="2" customFormat="1" ht="33" customHeight="1">
      <c r="A129" s="40"/>
      <c r="B129" s="41"/>
      <c r="C129" s="206" t="s">
        <v>208</v>
      </c>
      <c r="D129" s="206" t="s">
        <v>122</v>
      </c>
      <c r="E129" s="207" t="s">
        <v>187</v>
      </c>
      <c r="F129" s="208" t="s">
        <v>188</v>
      </c>
      <c r="G129" s="209" t="s">
        <v>143</v>
      </c>
      <c r="H129" s="210">
        <v>952.70000000000005</v>
      </c>
      <c r="I129" s="211"/>
      <c r="J129" s="212">
        <f>ROUND(I129*H129,2)</f>
        <v>0</v>
      </c>
      <c r="K129" s="208" t="s">
        <v>126</v>
      </c>
      <c r="L129" s="46"/>
      <c r="M129" s="213" t="s">
        <v>19</v>
      </c>
      <c r="N129" s="214" t="s">
        <v>44</v>
      </c>
      <c r="O129" s="86"/>
      <c r="P129" s="215">
        <f>O129*H129</f>
        <v>0</v>
      </c>
      <c r="Q129" s="215">
        <v>0.071900000000000006</v>
      </c>
      <c r="R129" s="215">
        <f>Q129*H129</f>
        <v>68.499130000000008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127</v>
      </c>
      <c r="AT129" s="217" t="s">
        <v>122</v>
      </c>
      <c r="AU129" s="217" t="s">
        <v>83</v>
      </c>
      <c r="AY129" s="19" t="s">
        <v>120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81</v>
      </c>
      <c r="BK129" s="218">
        <f>ROUND(I129*H129,2)</f>
        <v>0</v>
      </c>
      <c r="BL129" s="19" t="s">
        <v>127</v>
      </c>
      <c r="BM129" s="217" t="s">
        <v>321</v>
      </c>
    </row>
    <row r="130" s="2" customFormat="1">
      <c r="A130" s="40"/>
      <c r="B130" s="41"/>
      <c r="C130" s="42"/>
      <c r="D130" s="219" t="s">
        <v>129</v>
      </c>
      <c r="E130" s="42"/>
      <c r="F130" s="220" t="s">
        <v>190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129</v>
      </c>
      <c r="AU130" s="19" t="s">
        <v>83</v>
      </c>
    </row>
    <row r="131" s="15" customFormat="1">
      <c r="A131" s="15"/>
      <c r="B131" s="261"/>
      <c r="C131" s="262"/>
      <c r="D131" s="226" t="s">
        <v>131</v>
      </c>
      <c r="E131" s="263" t="s">
        <v>19</v>
      </c>
      <c r="F131" s="264" t="s">
        <v>295</v>
      </c>
      <c r="G131" s="262"/>
      <c r="H131" s="263" t="s">
        <v>19</v>
      </c>
      <c r="I131" s="265"/>
      <c r="J131" s="262"/>
      <c r="K131" s="262"/>
      <c r="L131" s="266"/>
      <c r="M131" s="267"/>
      <c r="N131" s="268"/>
      <c r="O131" s="268"/>
      <c r="P131" s="268"/>
      <c r="Q131" s="268"/>
      <c r="R131" s="268"/>
      <c r="S131" s="268"/>
      <c r="T131" s="269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0" t="s">
        <v>131</v>
      </c>
      <c r="AU131" s="270" t="s">
        <v>83</v>
      </c>
      <c r="AV131" s="15" t="s">
        <v>81</v>
      </c>
      <c r="AW131" s="15" t="s">
        <v>34</v>
      </c>
      <c r="AX131" s="15" t="s">
        <v>73</v>
      </c>
      <c r="AY131" s="270" t="s">
        <v>120</v>
      </c>
    </row>
    <row r="132" s="13" customFormat="1">
      <c r="A132" s="13"/>
      <c r="B132" s="224"/>
      <c r="C132" s="225"/>
      <c r="D132" s="226" t="s">
        <v>131</v>
      </c>
      <c r="E132" s="227" t="s">
        <v>19</v>
      </c>
      <c r="F132" s="228" t="s">
        <v>296</v>
      </c>
      <c r="G132" s="225"/>
      <c r="H132" s="229">
        <v>805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131</v>
      </c>
      <c r="AU132" s="235" t="s">
        <v>83</v>
      </c>
      <c r="AV132" s="13" t="s">
        <v>83</v>
      </c>
      <c r="AW132" s="13" t="s">
        <v>34</v>
      </c>
      <c r="AX132" s="13" t="s">
        <v>73</v>
      </c>
      <c r="AY132" s="235" t="s">
        <v>120</v>
      </c>
    </row>
    <row r="133" s="13" customFormat="1">
      <c r="A133" s="13"/>
      <c r="B133" s="224"/>
      <c r="C133" s="225"/>
      <c r="D133" s="226" t="s">
        <v>131</v>
      </c>
      <c r="E133" s="227" t="s">
        <v>19</v>
      </c>
      <c r="F133" s="228" t="s">
        <v>297</v>
      </c>
      <c r="G133" s="225"/>
      <c r="H133" s="229">
        <v>65.700000000000003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131</v>
      </c>
      <c r="AU133" s="235" t="s">
        <v>83</v>
      </c>
      <c r="AV133" s="13" t="s">
        <v>83</v>
      </c>
      <c r="AW133" s="13" t="s">
        <v>34</v>
      </c>
      <c r="AX133" s="13" t="s">
        <v>73</v>
      </c>
      <c r="AY133" s="235" t="s">
        <v>120</v>
      </c>
    </row>
    <row r="134" s="13" customFormat="1">
      <c r="A134" s="13"/>
      <c r="B134" s="224"/>
      <c r="C134" s="225"/>
      <c r="D134" s="226" t="s">
        <v>131</v>
      </c>
      <c r="E134" s="227" t="s">
        <v>19</v>
      </c>
      <c r="F134" s="228" t="s">
        <v>322</v>
      </c>
      <c r="G134" s="225"/>
      <c r="H134" s="229">
        <v>82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131</v>
      </c>
      <c r="AU134" s="235" t="s">
        <v>83</v>
      </c>
      <c r="AV134" s="13" t="s">
        <v>83</v>
      </c>
      <c r="AW134" s="13" t="s">
        <v>34</v>
      </c>
      <c r="AX134" s="13" t="s">
        <v>73</v>
      </c>
      <c r="AY134" s="235" t="s">
        <v>120</v>
      </c>
    </row>
    <row r="135" s="14" customFormat="1">
      <c r="A135" s="14"/>
      <c r="B135" s="236"/>
      <c r="C135" s="237"/>
      <c r="D135" s="226" t="s">
        <v>131</v>
      </c>
      <c r="E135" s="238" t="s">
        <v>19</v>
      </c>
      <c r="F135" s="239" t="s">
        <v>139</v>
      </c>
      <c r="G135" s="237"/>
      <c r="H135" s="240">
        <v>952.70000000000005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131</v>
      </c>
      <c r="AU135" s="246" t="s">
        <v>83</v>
      </c>
      <c r="AV135" s="14" t="s">
        <v>127</v>
      </c>
      <c r="AW135" s="14" t="s">
        <v>34</v>
      </c>
      <c r="AX135" s="14" t="s">
        <v>81</v>
      </c>
      <c r="AY135" s="246" t="s">
        <v>120</v>
      </c>
    </row>
    <row r="136" s="2" customFormat="1" ht="16.5" customHeight="1">
      <c r="A136" s="40"/>
      <c r="B136" s="41"/>
      <c r="C136" s="247" t="s">
        <v>215</v>
      </c>
      <c r="D136" s="247" t="s">
        <v>192</v>
      </c>
      <c r="E136" s="248" t="s">
        <v>193</v>
      </c>
      <c r="F136" s="249" t="s">
        <v>194</v>
      </c>
      <c r="G136" s="250" t="s">
        <v>125</v>
      </c>
      <c r="H136" s="251">
        <v>1.734</v>
      </c>
      <c r="I136" s="252"/>
      <c r="J136" s="253">
        <f>ROUND(I136*H136,2)</f>
        <v>0</v>
      </c>
      <c r="K136" s="249" t="s">
        <v>126</v>
      </c>
      <c r="L136" s="254"/>
      <c r="M136" s="255" t="s">
        <v>19</v>
      </c>
      <c r="N136" s="256" t="s">
        <v>44</v>
      </c>
      <c r="O136" s="86"/>
      <c r="P136" s="215">
        <f>O136*H136</f>
        <v>0</v>
      </c>
      <c r="Q136" s="215">
        <v>0.222</v>
      </c>
      <c r="R136" s="215">
        <f>Q136*H136</f>
        <v>0.38494800000000001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168</v>
      </c>
      <c r="AT136" s="217" t="s">
        <v>192</v>
      </c>
      <c r="AU136" s="217" t="s">
        <v>83</v>
      </c>
      <c r="AY136" s="19" t="s">
        <v>120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81</v>
      </c>
      <c r="BK136" s="218">
        <f>ROUND(I136*H136,2)</f>
        <v>0</v>
      </c>
      <c r="BL136" s="19" t="s">
        <v>127</v>
      </c>
      <c r="BM136" s="217" t="s">
        <v>323</v>
      </c>
    </row>
    <row r="137" s="13" customFormat="1">
      <c r="A137" s="13"/>
      <c r="B137" s="224"/>
      <c r="C137" s="225"/>
      <c r="D137" s="226" t="s">
        <v>131</v>
      </c>
      <c r="E137" s="227" t="s">
        <v>19</v>
      </c>
      <c r="F137" s="228" t="s">
        <v>324</v>
      </c>
      <c r="G137" s="225"/>
      <c r="H137" s="229">
        <v>9.1419999999999995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131</v>
      </c>
      <c r="AU137" s="235" t="s">
        <v>83</v>
      </c>
      <c r="AV137" s="13" t="s">
        <v>83</v>
      </c>
      <c r="AW137" s="13" t="s">
        <v>34</v>
      </c>
      <c r="AX137" s="13" t="s">
        <v>73</v>
      </c>
      <c r="AY137" s="235" t="s">
        <v>120</v>
      </c>
    </row>
    <row r="138" s="13" customFormat="1">
      <c r="A138" s="13"/>
      <c r="B138" s="224"/>
      <c r="C138" s="225"/>
      <c r="D138" s="226" t="s">
        <v>131</v>
      </c>
      <c r="E138" s="227" t="s">
        <v>19</v>
      </c>
      <c r="F138" s="228" t="s">
        <v>325</v>
      </c>
      <c r="G138" s="225"/>
      <c r="H138" s="229">
        <v>8.1999999999999993</v>
      </c>
      <c r="I138" s="230"/>
      <c r="J138" s="225"/>
      <c r="K138" s="225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131</v>
      </c>
      <c r="AU138" s="235" t="s">
        <v>83</v>
      </c>
      <c r="AV138" s="13" t="s">
        <v>83</v>
      </c>
      <c r="AW138" s="13" t="s">
        <v>34</v>
      </c>
      <c r="AX138" s="13" t="s">
        <v>73</v>
      </c>
      <c r="AY138" s="235" t="s">
        <v>120</v>
      </c>
    </row>
    <row r="139" s="14" customFormat="1">
      <c r="A139" s="14"/>
      <c r="B139" s="236"/>
      <c r="C139" s="237"/>
      <c r="D139" s="226" t="s">
        <v>131</v>
      </c>
      <c r="E139" s="238" t="s">
        <v>19</v>
      </c>
      <c r="F139" s="239" t="s">
        <v>139</v>
      </c>
      <c r="G139" s="237"/>
      <c r="H139" s="240">
        <v>17.341999999999999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6" t="s">
        <v>131</v>
      </c>
      <c r="AU139" s="246" t="s">
        <v>83</v>
      </c>
      <c r="AV139" s="14" t="s">
        <v>127</v>
      </c>
      <c r="AW139" s="14" t="s">
        <v>34</v>
      </c>
      <c r="AX139" s="14" t="s">
        <v>81</v>
      </c>
      <c r="AY139" s="246" t="s">
        <v>120</v>
      </c>
    </row>
    <row r="140" s="13" customFormat="1">
      <c r="A140" s="13"/>
      <c r="B140" s="224"/>
      <c r="C140" s="225"/>
      <c r="D140" s="226" t="s">
        <v>131</v>
      </c>
      <c r="E140" s="225"/>
      <c r="F140" s="228" t="s">
        <v>326</v>
      </c>
      <c r="G140" s="225"/>
      <c r="H140" s="229">
        <v>1.734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131</v>
      </c>
      <c r="AU140" s="235" t="s">
        <v>83</v>
      </c>
      <c r="AV140" s="13" t="s">
        <v>83</v>
      </c>
      <c r="AW140" s="13" t="s">
        <v>4</v>
      </c>
      <c r="AX140" s="13" t="s">
        <v>81</v>
      </c>
      <c r="AY140" s="235" t="s">
        <v>120</v>
      </c>
    </row>
    <row r="141" s="2" customFormat="1" ht="24.15" customHeight="1">
      <c r="A141" s="40"/>
      <c r="B141" s="41"/>
      <c r="C141" s="206" t="s">
        <v>220</v>
      </c>
      <c r="D141" s="206" t="s">
        <v>122</v>
      </c>
      <c r="E141" s="207" t="s">
        <v>327</v>
      </c>
      <c r="F141" s="208" t="s">
        <v>328</v>
      </c>
      <c r="G141" s="209" t="s">
        <v>143</v>
      </c>
      <c r="H141" s="210">
        <v>402.5</v>
      </c>
      <c r="I141" s="211"/>
      <c r="J141" s="212">
        <f>ROUND(I141*H141,2)</f>
        <v>0</v>
      </c>
      <c r="K141" s="208" t="s">
        <v>126</v>
      </c>
      <c r="L141" s="46"/>
      <c r="M141" s="213" t="s">
        <v>19</v>
      </c>
      <c r="N141" s="214" t="s">
        <v>44</v>
      </c>
      <c r="O141" s="86"/>
      <c r="P141" s="215">
        <f>O141*H141</f>
        <v>0</v>
      </c>
      <c r="Q141" s="215">
        <v>0.1295</v>
      </c>
      <c r="R141" s="215">
        <f>Q141*H141</f>
        <v>52.123750000000001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127</v>
      </c>
      <c r="AT141" s="217" t="s">
        <v>122</v>
      </c>
      <c r="AU141" s="217" t="s">
        <v>83</v>
      </c>
      <c r="AY141" s="19" t="s">
        <v>120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81</v>
      </c>
      <c r="BK141" s="218">
        <f>ROUND(I141*H141,2)</f>
        <v>0</v>
      </c>
      <c r="BL141" s="19" t="s">
        <v>127</v>
      </c>
      <c r="BM141" s="217" t="s">
        <v>329</v>
      </c>
    </row>
    <row r="142" s="2" customFormat="1">
      <c r="A142" s="40"/>
      <c r="B142" s="41"/>
      <c r="C142" s="42"/>
      <c r="D142" s="219" t="s">
        <v>129</v>
      </c>
      <c r="E142" s="42"/>
      <c r="F142" s="220" t="s">
        <v>330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129</v>
      </c>
      <c r="AU142" s="19" t="s">
        <v>83</v>
      </c>
    </row>
    <row r="143" s="2" customFormat="1" ht="16.5" customHeight="1">
      <c r="A143" s="40"/>
      <c r="B143" s="41"/>
      <c r="C143" s="247" t="s">
        <v>226</v>
      </c>
      <c r="D143" s="247" t="s">
        <v>192</v>
      </c>
      <c r="E143" s="248" t="s">
        <v>331</v>
      </c>
      <c r="F143" s="249" t="s">
        <v>332</v>
      </c>
      <c r="G143" s="250" t="s">
        <v>143</v>
      </c>
      <c r="H143" s="251">
        <v>410.55000000000001</v>
      </c>
      <c r="I143" s="252"/>
      <c r="J143" s="253">
        <f>ROUND(I143*H143,2)</f>
        <v>0</v>
      </c>
      <c r="K143" s="249" t="s">
        <v>126</v>
      </c>
      <c r="L143" s="254"/>
      <c r="M143" s="255" t="s">
        <v>19</v>
      </c>
      <c r="N143" s="256" t="s">
        <v>44</v>
      </c>
      <c r="O143" s="86"/>
      <c r="P143" s="215">
        <f>O143*H143</f>
        <v>0</v>
      </c>
      <c r="Q143" s="215">
        <v>0.028000000000000001</v>
      </c>
      <c r="R143" s="215">
        <f>Q143*H143</f>
        <v>11.4954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168</v>
      </c>
      <c r="AT143" s="217" t="s">
        <v>192</v>
      </c>
      <c r="AU143" s="217" t="s">
        <v>83</v>
      </c>
      <c r="AY143" s="19" t="s">
        <v>120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81</v>
      </c>
      <c r="BK143" s="218">
        <f>ROUND(I143*H143,2)</f>
        <v>0</v>
      </c>
      <c r="BL143" s="19" t="s">
        <v>127</v>
      </c>
      <c r="BM143" s="217" t="s">
        <v>333</v>
      </c>
    </row>
    <row r="144" s="13" customFormat="1">
      <c r="A144" s="13"/>
      <c r="B144" s="224"/>
      <c r="C144" s="225"/>
      <c r="D144" s="226" t="s">
        <v>131</v>
      </c>
      <c r="E144" s="225"/>
      <c r="F144" s="228" t="s">
        <v>334</v>
      </c>
      <c r="G144" s="225"/>
      <c r="H144" s="229">
        <v>410.55000000000001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131</v>
      </c>
      <c r="AU144" s="235" t="s">
        <v>83</v>
      </c>
      <c r="AV144" s="13" t="s">
        <v>83</v>
      </c>
      <c r="AW144" s="13" t="s">
        <v>4</v>
      </c>
      <c r="AX144" s="13" t="s">
        <v>81</v>
      </c>
      <c r="AY144" s="235" t="s">
        <v>120</v>
      </c>
    </row>
    <row r="145" s="2" customFormat="1" ht="24.15" customHeight="1">
      <c r="A145" s="40"/>
      <c r="B145" s="41"/>
      <c r="C145" s="206" t="s">
        <v>231</v>
      </c>
      <c r="D145" s="206" t="s">
        <v>122</v>
      </c>
      <c r="E145" s="207" t="s">
        <v>198</v>
      </c>
      <c r="F145" s="208" t="s">
        <v>199</v>
      </c>
      <c r="G145" s="209" t="s">
        <v>143</v>
      </c>
      <c r="H145" s="210">
        <v>402.5</v>
      </c>
      <c r="I145" s="211"/>
      <c r="J145" s="212">
        <f>ROUND(I145*H145,2)</f>
        <v>0</v>
      </c>
      <c r="K145" s="208" t="s">
        <v>126</v>
      </c>
      <c r="L145" s="46"/>
      <c r="M145" s="213" t="s">
        <v>19</v>
      </c>
      <c r="N145" s="214" t="s">
        <v>44</v>
      </c>
      <c r="O145" s="86"/>
      <c r="P145" s="215">
        <f>O145*H145</f>
        <v>0</v>
      </c>
      <c r="Q145" s="215">
        <v>0.14066999999999999</v>
      </c>
      <c r="R145" s="215">
        <f>Q145*H145</f>
        <v>56.619674999999994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127</v>
      </c>
      <c r="AT145" s="217" t="s">
        <v>122</v>
      </c>
      <c r="AU145" s="217" t="s">
        <v>83</v>
      </c>
      <c r="AY145" s="19" t="s">
        <v>120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81</v>
      </c>
      <c r="BK145" s="218">
        <f>ROUND(I145*H145,2)</f>
        <v>0</v>
      </c>
      <c r="BL145" s="19" t="s">
        <v>127</v>
      </c>
      <c r="BM145" s="217" t="s">
        <v>335</v>
      </c>
    </row>
    <row r="146" s="2" customFormat="1">
      <c r="A146" s="40"/>
      <c r="B146" s="41"/>
      <c r="C146" s="42"/>
      <c r="D146" s="219" t="s">
        <v>129</v>
      </c>
      <c r="E146" s="42"/>
      <c r="F146" s="220" t="s">
        <v>201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129</v>
      </c>
      <c r="AU146" s="19" t="s">
        <v>83</v>
      </c>
    </row>
    <row r="147" s="2" customFormat="1" ht="16.5" customHeight="1">
      <c r="A147" s="40"/>
      <c r="B147" s="41"/>
      <c r="C147" s="247" t="s">
        <v>236</v>
      </c>
      <c r="D147" s="247" t="s">
        <v>192</v>
      </c>
      <c r="E147" s="248" t="s">
        <v>204</v>
      </c>
      <c r="F147" s="249" t="s">
        <v>205</v>
      </c>
      <c r="G147" s="250" t="s">
        <v>143</v>
      </c>
      <c r="H147" s="251">
        <v>41</v>
      </c>
      <c r="I147" s="252"/>
      <c r="J147" s="253">
        <f>ROUND(I147*H147,2)</f>
        <v>0</v>
      </c>
      <c r="K147" s="249" t="s">
        <v>126</v>
      </c>
      <c r="L147" s="254"/>
      <c r="M147" s="255" t="s">
        <v>19</v>
      </c>
      <c r="N147" s="256" t="s">
        <v>44</v>
      </c>
      <c r="O147" s="86"/>
      <c r="P147" s="215">
        <f>O147*H147</f>
        <v>0</v>
      </c>
      <c r="Q147" s="215">
        <v>0.065000000000000002</v>
      </c>
      <c r="R147" s="215">
        <f>Q147*H147</f>
        <v>2.665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168</v>
      </c>
      <c r="AT147" s="217" t="s">
        <v>192</v>
      </c>
      <c r="AU147" s="217" t="s">
        <v>83</v>
      </c>
      <c r="AY147" s="19" t="s">
        <v>120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81</v>
      </c>
      <c r="BK147" s="218">
        <f>ROUND(I147*H147,2)</f>
        <v>0</v>
      </c>
      <c r="BL147" s="19" t="s">
        <v>127</v>
      </c>
      <c r="BM147" s="217" t="s">
        <v>336</v>
      </c>
    </row>
    <row r="148" s="13" customFormat="1">
      <c r="A148" s="13"/>
      <c r="B148" s="224"/>
      <c r="C148" s="225"/>
      <c r="D148" s="226" t="s">
        <v>131</v>
      </c>
      <c r="E148" s="227" t="s">
        <v>19</v>
      </c>
      <c r="F148" s="228" t="s">
        <v>337</v>
      </c>
      <c r="G148" s="225"/>
      <c r="H148" s="229">
        <v>41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131</v>
      </c>
      <c r="AU148" s="235" t="s">
        <v>83</v>
      </c>
      <c r="AV148" s="13" t="s">
        <v>83</v>
      </c>
      <c r="AW148" s="13" t="s">
        <v>34</v>
      </c>
      <c r="AX148" s="13" t="s">
        <v>81</v>
      </c>
      <c r="AY148" s="235" t="s">
        <v>120</v>
      </c>
    </row>
    <row r="149" s="2" customFormat="1" ht="16.5" customHeight="1">
      <c r="A149" s="40"/>
      <c r="B149" s="41"/>
      <c r="C149" s="206" t="s">
        <v>7</v>
      </c>
      <c r="D149" s="206" t="s">
        <v>122</v>
      </c>
      <c r="E149" s="207" t="s">
        <v>209</v>
      </c>
      <c r="F149" s="208" t="s">
        <v>210</v>
      </c>
      <c r="G149" s="209" t="s">
        <v>211</v>
      </c>
      <c r="H149" s="210">
        <v>20.782</v>
      </c>
      <c r="I149" s="211"/>
      <c r="J149" s="212">
        <f>ROUND(I149*H149,2)</f>
        <v>0</v>
      </c>
      <c r="K149" s="208" t="s">
        <v>126</v>
      </c>
      <c r="L149" s="46"/>
      <c r="M149" s="213" t="s">
        <v>19</v>
      </c>
      <c r="N149" s="214" t="s">
        <v>44</v>
      </c>
      <c r="O149" s="86"/>
      <c r="P149" s="215">
        <f>O149*H149</f>
        <v>0</v>
      </c>
      <c r="Q149" s="215">
        <v>2.2563399999999998</v>
      </c>
      <c r="R149" s="215">
        <f>Q149*H149</f>
        <v>46.891257879999998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127</v>
      </c>
      <c r="AT149" s="217" t="s">
        <v>122</v>
      </c>
      <c r="AU149" s="217" t="s">
        <v>83</v>
      </c>
      <c r="AY149" s="19" t="s">
        <v>120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81</v>
      </c>
      <c r="BK149" s="218">
        <f>ROUND(I149*H149,2)</f>
        <v>0</v>
      </c>
      <c r="BL149" s="19" t="s">
        <v>127</v>
      </c>
      <c r="BM149" s="217" t="s">
        <v>338</v>
      </c>
    </row>
    <row r="150" s="2" customFormat="1">
      <c r="A150" s="40"/>
      <c r="B150" s="41"/>
      <c r="C150" s="42"/>
      <c r="D150" s="219" t="s">
        <v>129</v>
      </c>
      <c r="E150" s="42"/>
      <c r="F150" s="220" t="s">
        <v>213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129</v>
      </c>
      <c r="AU150" s="19" t="s">
        <v>83</v>
      </c>
    </row>
    <row r="151" s="13" customFormat="1">
      <c r="A151" s="13"/>
      <c r="B151" s="224"/>
      <c r="C151" s="225"/>
      <c r="D151" s="226" t="s">
        <v>131</v>
      </c>
      <c r="E151" s="227" t="s">
        <v>19</v>
      </c>
      <c r="F151" s="228" t="s">
        <v>339</v>
      </c>
      <c r="G151" s="225"/>
      <c r="H151" s="229">
        <v>20.782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131</v>
      </c>
      <c r="AU151" s="235" t="s">
        <v>83</v>
      </c>
      <c r="AV151" s="13" t="s">
        <v>83</v>
      </c>
      <c r="AW151" s="13" t="s">
        <v>34</v>
      </c>
      <c r="AX151" s="13" t="s">
        <v>81</v>
      </c>
      <c r="AY151" s="235" t="s">
        <v>120</v>
      </c>
    </row>
    <row r="152" s="2" customFormat="1" ht="24.15" customHeight="1">
      <c r="A152" s="40"/>
      <c r="B152" s="41"/>
      <c r="C152" s="206" t="s">
        <v>248</v>
      </c>
      <c r="D152" s="206" t="s">
        <v>122</v>
      </c>
      <c r="E152" s="207" t="s">
        <v>216</v>
      </c>
      <c r="F152" s="208" t="s">
        <v>217</v>
      </c>
      <c r="G152" s="209" t="s">
        <v>143</v>
      </c>
      <c r="H152" s="210">
        <v>74</v>
      </c>
      <c r="I152" s="211"/>
      <c r="J152" s="212">
        <f>ROUND(I152*H152,2)</f>
        <v>0</v>
      </c>
      <c r="K152" s="208" t="s">
        <v>126</v>
      </c>
      <c r="L152" s="46"/>
      <c r="M152" s="213" t="s">
        <v>19</v>
      </c>
      <c r="N152" s="214" t="s">
        <v>44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127</v>
      </c>
      <c r="AT152" s="217" t="s">
        <v>122</v>
      </c>
      <c r="AU152" s="217" t="s">
        <v>83</v>
      </c>
      <c r="AY152" s="19" t="s">
        <v>120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81</v>
      </c>
      <c r="BK152" s="218">
        <f>ROUND(I152*H152,2)</f>
        <v>0</v>
      </c>
      <c r="BL152" s="19" t="s">
        <v>127</v>
      </c>
      <c r="BM152" s="217" t="s">
        <v>340</v>
      </c>
    </row>
    <row r="153" s="2" customFormat="1">
      <c r="A153" s="40"/>
      <c r="B153" s="41"/>
      <c r="C153" s="42"/>
      <c r="D153" s="219" t="s">
        <v>129</v>
      </c>
      <c r="E153" s="42"/>
      <c r="F153" s="220" t="s">
        <v>219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129</v>
      </c>
      <c r="AU153" s="19" t="s">
        <v>83</v>
      </c>
    </row>
    <row r="154" s="13" customFormat="1">
      <c r="A154" s="13"/>
      <c r="B154" s="224"/>
      <c r="C154" s="225"/>
      <c r="D154" s="226" t="s">
        <v>131</v>
      </c>
      <c r="E154" s="227" t="s">
        <v>19</v>
      </c>
      <c r="F154" s="228" t="s">
        <v>341</v>
      </c>
      <c r="G154" s="225"/>
      <c r="H154" s="229">
        <v>74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131</v>
      </c>
      <c r="AU154" s="235" t="s">
        <v>83</v>
      </c>
      <c r="AV154" s="13" t="s">
        <v>83</v>
      </c>
      <c r="AW154" s="13" t="s">
        <v>34</v>
      </c>
      <c r="AX154" s="13" t="s">
        <v>81</v>
      </c>
      <c r="AY154" s="235" t="s">
        <v>120</v>
      </c>
    </row>
    <row r="155" s="2" customFormat="1" ht="33" customHeight="1">
      <c r="A155" s="40"/>
      <c r="B155" s="41"/>
      <c r="C155" s="206" t="s">
        <v>255</v>
      </c>
      <c r="D155" s="206" t="s">
        <v>122</v>
      </c>
      <c r="E155" s="207" t="s">
        <v>221</v>
      </c>
      <c r="F155" s="208" t="s">
        <v>222</v>
      </c>
      <c r="G155" s="209" t="s">
        <v>143</v>
      </c>
      <c r="H155" s="210">
        <v>74</v>
      </c>
      <c r="I155" s="211"/>
      <c r="J155" s="212">
        <f>ROUND(I155*H155,2)</f>
        <v>0</v>
      </c>
      <c r="K155" s="208" t="s">
        <v>126</v>
      </c>
      <c r="L155" s="46"/>
      <c r="M155" s="213" t="s">
        <v>19</v>
      </c>
      <c r="N155" s="214" t="s">
        <v>44</v>
      </c>
      <c r="O155" s="86"/>
      <c r="P155" s="215">
        <f>O155*H155</f>
        <v>0</v>
      </c>
      <c r="Q155" s="215">
        <v>0.00060999999999999997</v>
      </c>
      <c r="R155" s="215">
        <f>Q155*H155</f>
        <v>0.04514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127</v>
      </c>
      <c r="AT155" s="217" t="s">
        <v>122</v>
      </c>
      <c r="AU155" s="217" t="s">
        <v>83</v>
      </c>
      <c r="AY155" s="19" t="s">
        <v>120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81</v>
      </c>
      <c r="BK155" s="218">
        <f>ROUND(I155*H155,2)</f>
        <v>0</v>
      </c>
      <c r="BL155" s="19" t="s">
        <v>127</v>
      </c>
      <c r="BM155" s="217" t="s">
        <v>342</v>
      </c>
    </row>
    <row r="156" s="2" customFormat="1">
      <c r="A156" s="40"/>
      <c r="B156" s="41"/>
      <c r="C156" s="42"/>
      <c r="D156" s="219" t="s">
        <v>129</v>
      </c>
      <c r="E156" s="42"/>
      <c r="F156" s="220" t="s">
        <v>224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129</v>
      </c>
      <c r="AU156" s="19" t="s">
        <v>83</v>
      </c>
    </row>
    <row r="157" s="2" customFormat="1" ht="16.5" customHeight="1">
      <c r="A157" s="40"/>
      <c r="B157" s="41"/>
      <c r="C157" s="206" t="s">
        <v>261</v>
      </c>
      <c r="D157" s="206" t="s">
        <v>122</v>
      </c>
      <c r="E157" s="207" t="s">
        <v>227</v>
      </c>
      <c r="F157" s="208" t="s">
        <v>228</v>
      </c>
      <c r="G157" s="209" t="s">
        <v>143</v>
      </c>
      <c r="H157" s="210">
        <v>74</v>
      </c>
      <c r="I157" s="211"/>
      <c r="J157" s="212">
        <f>ROUND(I157*H157,2)</f>
        <v>0</v>
      </c>
      <c r="K157" s="208" t="s">
        <v>126</v>
      </c>
      <c r="L157" s="46"/>
      <c r="M157" s="213" t="s">
        <v>19</v>
      </c>
      <c r="N157" s="214" t="s">
        <v>44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127</v>
      </c>
      <c r="AT157" s="217" t="s">
        <v>122</v>
      </c>
      <c r="AU157" s="217" t="s">
        <v>83</v>
      </c>
      <c r="AY157" s="19" t="s">
        <v>120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81</v>
      </c>
      <c r="BK157" s="218">
        <f>ROUND(I157*H157,2)</f>
        <v>0</v>
      </c>
      <c r="BL157" s="19" t="s">
        <v>127</v>
      </c>
      <c r="BM157" s="217" t="s">
        <v>343</v>
      </c>
    </row>
    <row r="158" s="2" customFormat="1">
      <c r="A158" s="40"/>
      <c r="B158" s="41"/>
      <c r="C158" s="42"/>
      <c r="D158" s="219" t="s">
        <v>129</v>
      </c>
      <c r="E158" s="42"/>
      <c r="F158" s="220" t="s">
        <v>230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129</v>
      </c>
      <c r="AU158" s="19" t="s">
        <v>83</v>
      </c>
    </row>
    <row r="159" s="2" customFormat="1" ht="21.75" customHeight="1">
      <c r="A159" s="40"/>
      <c r="B159" s="41"/>
      <c r="C159" s="206" t="s">
        <v>267</v>
      </c>
      <c r="D159" s="206" t="s">
        <v>122</v>
      </c>
      <c r="E159" s="207" t="s">
        <v>232</v>
      </c>
      <c r="F159" s="208" t="s">
        <v>233</v>
      </c>
      <c r="G159" s="209" t="s">
        <v>125</v>
      </c>
      <c r="H159" s="210">
        <v>4784</v>
      </c>
      <c r="I159" s="211"/>
      <c r="J159" s="212">
        <f>ROUND(I159*H159,2)</f>
        <v>0</v>
      </c>
      <c r="K159" s="208" t="s">
        <v>126</v>
      </c>
      <c r="L159" s="46"/>
      <c r="M159" s="213" t="s">
        <v>19</v>
      </c>
      <c r="N159" s="214" t="s">
        <v>44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0.01</v>
      </c>
      <c r="T159" s="216">
        <f>S159*H159</f>
        <v>47.840000000000003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127</v>
      </c>
      <c r="AT159" s="217" t="s">
        <v>122</v>
      </c>
      <c r="AU159" s="217" t="s">
        <v>83</v>
      </c>
      <c r="AY159" s="19" t="s">
        <v>120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81</v>
      </c>
      <c r="BK159" s="218">
        <f>ROUND(I159*H159,2)</f>
        <v>0</v>
      </c>
      <c r="BL159" s="19" t="s">
        <v>127</v>
      </c>
      <c r="BM159" s="217" t="s">
        <v>344</v>
      </c>
    </row>
    <row r="160" s="2" customFormat="1">
      <c r="A160" s="40"/>
      <c r="B160" s="41"/>
      <c r="C160" s="42"/>
      <c r="D160" s="219" t="s">
        <v>129</v>
      </c>
      <c r="E160" s="42"/>
      <c r="F160" s="220" t="s">
        <v>235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129</v>
      </c>
      <c r="AU160" s="19" t="s">
        <v>83</v>
      </c>
    </row>
    <row r="161" s="2" customFormat="1" ht="37.8" customHeight="1">
      <c r="A161" s="40"/>
      <c r="B161" s="41"/>
      <c r="C161" s="206" t="s">
        <v>274</v>
      </c>
      <c r="D161" s="206" t="s">
        <v>122</v>
      </c>
      <c r="E161" s="207" t="s">
        <v>237</v>
      </c>
      <c r="F161" s="208" t="s">
        <v>238</v>
      </c>
      <c r="G161" s="209" t="s">
        <v>143</v>
      </c>
      <c r="H161" s="210">
        <v>402.5</v>
      </c>
      <c r="I161" s="211"/>
      <c r="J161" s="212">
        <f>ROUND(I161*H161,2)</f>
        <v>0</v>
      </c>
      <c r="K161" s="208" t="s">
        <v>126</v>
      </c>
      <c r="L161" s="46"/>
      <c r="M161" s="213" t="s">
        <v>19</v>
      </c>
      <c r="N161" s="214" t="s">
        <v>44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127</v>
      </c>
      <c r="AT161" s="217" t="s">
        <v>122</v>
      </c>
      <c r="AU161" s="217" t="s">
        <v>83</v>
      </c>
      <c r="AY161" s="19" t="s">
        <v>120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81</v>
      </c>
      <c r="BK161" s="218">
        <f>ROUND(I161*H161,2)</f>
        <v>0</v>
      </c>
      <c r="BL161" s="19" t="s">
        <v>127</v>
      </c>
      <c r="BM161" s="217" t="s">
        <v>345</v>
      </c>
    </row>
    <row r="162" s="2" customFormat="1">
      <c r="A162" s="40"/>
      <c r="B162" s="41"/>
      <c r="C162" s="42"/>
      <c r="D162" s="219" t="s">
        <v>129</v>
      </c>
      <c r="E162" s="42"/>
      <c r="F162" s="220" t="s">
        <v>240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129</v>
      </c>
      <c r="AU162" s="19" t="s">
        <v>83</v>
      </c>
    </row>
    <row r="163" s="2" customFormat="1" ht="37.8" customHeight="1">
      <c r="A163" s="40"/>
      <c r="B163" s="41"/>
      <c r="C163" s="206" t="s">
        <v>346</v>
      </c>
      <c r="D163" s="206" t="s">
        <v>122</v>
      </c>
      <c r="E163" s="207" t="s">
        <v>241</v>
      </c>
      <c r="F163" s="208" t="s">
        <v>242</v>
      </c>
      <c r="G163" s="209" t="s">
        <v>125</v>
      </c>
      <c r="H163" s="210">
        <v>87.069999999999993</v>
      </c>
      <c r="I163" s="211"/>
      <c r="J163" s="212">
        <f>ROUND(I163*H163,2)</f>
        <v>0</v>
      </c>
      <c r="K163" s="208" t="s">
        <v>126</v>
      </c>
      <c r="L163" s="46"/>
      <c r="M163" s="213" t="s">
        <v>19</v>
      </c>
      <c r="N163" s="214" t="s">
        <v>44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127</v>
      </c>
      <c r="AT163" s="217" t="s">
        <v>122</v>
      </c>
      <c r="AU163" s="217" t="s">
        <v>83</v>
      </c>
      <c r="AY163" s="19" t="s">
        <v>120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81</v>
      </c>
      <c r="BK163" s="218">
        <f>ROUND(I163*H163,2)</f>
        <v>0</v>
      </c>
      <c r="BL163" s="19" t="s">
        <v>127</v>
      </c>
      <c r="BM163" s="217" t="s">
        <v>347</v>
      </c>
    </row>
    <row r="164" s="2" customFormat="1">
      <c r="A164" s="40"/>
      <c r="B164" s="41"/>
      <c r="C164" s="42"/>
      <c r="D164" s="219" t="s">
        <v>129</v>
      </c>
      <c r="E164" s="42"/>
      <c r="F164" s="220" t="s">
        <v>244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129</v>
      </c>
      <c r="AU164" s="19" t="s">
        <v>83</v>
      </c>
    </row>
    <row r="165" s="13" customFormat="1">
      <c r="A165" s="13"/>
      <c r="B165" s="224"/>
      <c r="C165" s="225"/>
      <c r="D165" s="226" t="s">
        <v>131</v>
      </c>
      <c r="E165" s="227" t="s">
        <v>19</v>
      </c>
      <c r="F165" s="228" t="s">
        <v>348</v>
      </c>
      <c r="G165" s="225"/>
      <c r="H165" s="229">
        <v>87.069999999999993</v>
      </c>
      <c r="I165" s="230"/>
      <c r="J165" s="225"/>
      <c r="K165" s="225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131</v>
      </c>
      <c r="AU165" s="235" t="s">
        <v>83</v>
      </c>
      <c r="AV165" s="13" t="s">
        <v>83</v>
      </c>
      <c r="AW165" s="13" t="s">
        <v>34</v>
      </c>
      <c r="AX165" s="13" t="s">
        <v>81</v>
      </c>
      <c r="AY165" s="235" t="s">
        <v>120</v>
      </c>
    </row>
    <row r="166" s="12" customFormat="1" ht="22.8" customHeight="1">
      <c r="A166" s="12"/>
      <c r="B166" s="190"/>
      <c r="C166" s="191"/>
      <c r="D166" s="192" t="s">
        <v>72</v>
      </c>
      <c r="E166" s="204" t="s">
        <v>246</v>
      </c>
      <c r="F166" s="204" t="s">
        <v>247</v>
      </c>
      <c r="G166" s="191"/>
      <c r="H166" s="191"/>
      <c r="I166" s="194"/>
      <c r="J166" s="205">
        <f>BK166</f>
        <v>0</v>
      </c>
      <c r="K166" s="191"/>
      <c r="L166" s="196"/>
      <c r="M166" s="197"/>
      <c r="N166" s="198"/>
      <c r="O166" s="198"/>
      <c r="P166" s="199">
        <f>SUM(P167:P194)</f>
        <v>0</v>
      </c>
      <c r="Q166" s="198"/>
      <c r="R166" s="199">
        <f>SUM(R167:R194)</f>
        <v>0</v>
      </c>
      <c r="S166" s="198"/>
      <c r="T166" s="200">
        <f>SUM(T167:T194)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1" t="s">
        <v>81</v>
      </c>
      <c r="AT166" s="202" t="s">
        <v>72</v>
      </c>
      <c r="AU166" s="202" t="s">
        <v>81</v>
      </c>
      <c r="AY166" s="201" t="s">
        <v>120</v>
      </c>
      <c r="BK166" s="203">
        <f>SUM(BK167:BK194)</f>
        <v>0</v>
      </c>
    </row>
    <row r="167" s="2" customFormat="1" ht="24.15" customHeight="1">
      <c r="A167" s="40"/>
      <c r="B167" s="41"/>
      <c r="C167" s="206" t="s">
        <v>349</v>
      </c>
      <c r="D167" s="206" t="s">
        <v>122</v>
      </c>
      <c r="E167" s="207" t="s">
        <v>249</v>
      </c>
      <c r="F167" s="208" t="s">
        <v>250</v>
      </c>
      <c r="G167" s="209" t="s">
        <v>251</v>
      </c>
      <c r="H167" s="210">
        <v>676.24000000000001</v>
      </c>
      <c r="I167" s="211"/>
      <c r="J167" s="212">
        <f>ROUND(I167*H167,2)</f>
        <v>0</v>
      </c>
      <c r="K167" s="208" t="s">
        <v>126</v>
      </c>
      <c r="L167" s="46"/>
      <c r="M167" s="213" t="s">
        <v>19</v>
      </c>
      <c r="N167" s="214" t="s">
        <v>44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127</v>
      </c>
      <c r="AT167" s="217" t="s">
        <v>122</v>
      </c>
      <c r="AU167" s="217" t="s">
        <v>83</v>
      </c>
      <c r="AY167" s="19" t="s">
        <v>120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81</v>
      </c>
      <c r="BK167" s="218">
        <f>ROUND(I167*H167,2)</f>
        <v>0</v>
      </c>
      <c r="BL167" s="19" t="s">
        <v>127</v>
      </c>
      <c r="BM167" s="217" t="s">
        <v>350</v>
      </c>
    </row>
    <row r="168" s="2" customFormat="1">
      <c r="A168" s="40"/>
      <c r="B168" s="41"/>
      <c r="C168" s="42"/>
      <c r="D168" s="219" t="s">
        <v>129</v>
      </c>
      <c r="E168" s="42"/>
      <c r="F168" s="220" t="s">
        <v>253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129</v>
      </c>
      <c r="AU168" s="19" t="s">
        <v>83</v>
      </c>
    </row>
    <row r="169" s="13" customFormat="1">
      <c r="A169" s="13"/>
      <c r="B169" s="224"/>
      <c r="C169" s="225"/>
      <c r="D169" s="226" t="s">
        <v>131</v>
      </c>
      <c r="E169" s="227" t="s">
        <v>19</v>
      </c>
      <c r="F169" s="228" t="s">
        <v>351</v>
      </c>
      <c r="G169" s="225"/>
      <c r="H169" s="229">
        <v>102.63800000000001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131</v>
      </c>
      <c r="AU169" s="235" t="s">
        <v>83</v>
      </c>
      <c r="AV169" s="13" t="s">
        <v>83</v>
      </c>
      <c r="AW169" s="13" t="s">
        <v>34</v>
      </c>
      <c r="AX169" s="13" t="s">
        <v>73</v>
      </c>
      <c r="AY169" s="235" t="s">
        <v>120</v>
      </c>
    </row>
    <row r="170" s="13" customFormat="1">
      <c r="A170" s="13"/>
      <c r="B170" s="224"/>
      <c r="C170" s="225"/>
      <c r="D170" s="226" t="s">
        <v>131</v>
      </c>
      <c r="E170" s="227" t="s">
        <v>19</v>
      </c>
      <c r="F170" s="228" t="s">
        <v>352</v>
      </c>
      <c r="G170" s="225"/>
      <c r="H170" s="229">
        <v>573.60199999999998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131</v>
      </c>
      <c r="AU170" s="235" t="s">
        <v>83</v>
      </c>
      <c r="AV170" s="13" t="s">
        <v>83</v>
      </c>
      <c r="AW170" s="13" t="s">
        <v>34</v>
      </c>
      <c r="AX170" s="13" t="s">
        <v>73</v>
      </c>
      <c r="AY170" s="235" t="s">
        <v>120</v>
      </c>
    </row>
    <row r="171" s="14" customFormat="1">
      <c r="A171" s="14"/>
      <c r="B171" s="236"/>
      <c r="C171" s="237"/>
      <c r="D171" s="226" t="s">
        <v>131</v>
      </c>
      <c r="E171" s="238" t="s">
        <v>19</v>
      </c>
      <c r="F171" s="239" t="s">
        <v>139</v>
      </c>
      <c r="G171" s="237"/>
      <c r="H171" s="240">
        <v>676.24000000000001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131</v>
      </c>
      <c r="AU171" s="246" t="s">
        <v>83</v>
      </c>
      <c r="AV171" s="14" t="s">
        <v>127</v>
      </c>
      <c r="AW171" s="14" t="s">
        <v>34</v>
      </c>
      <c r="AX171" s="14" t="s">
        <v>81</v>
      </c>
      <c r="AY171" s="246" t="s">
        <v>120</v>
      </c>
    </row>
    <row r="172" s="2" customFormat="1" ht="24.15" customHeight="1">
      <c r="A172" s="40"/>
      <c r="B172" s="41"/>
      <c r="C172" s="206" t="s">
        <v>353</v>
      </c>
      <c r="D172" s="206" t="s">
        <v>122</v>
      </c>
      <c r="E172" s="207" t="s">
        <v>256</v>
      </c>
      <c r="F172" s="208" t="s">
        <v>257</v>
      </c>
      <c r="G172" s="209" t="s">
        <v>251</v>
      </c>
      <c r="H172" s="210">
        <v>2028.72</v>
      </c>
      <c r="I172" s="211"/>
      <c r="J172" s="212">
        <f>ROUND(I172*H172,2)</f>
        <v>0</v>
      </c>
      <c r="K172" s="208" t="s">
        <v>126</v>
      </c>
      <c r="L172" s="46"/>
      <c r="M172" s="213" t="s">
        <v>19</v>
      </c>
      <c r="N172" s="214" t="s">
        <v>44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127</v>
      </c>
      <c r="AT172" s="217" t="s">
        <v>122</v>
      </c>
      <c r="AU172" s="217" t="s">
        <v>83</v>
      </c>
      <c r="AY172" s="19" t="s">
        <v>120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81</v>
      </c>
      <c r="BK172" s="218">
        <f>ROUND(I172*H172,2)</f>
        <v>0</v>
      </c>
      <c r="BL172" s="19" t="s">
        <v>127</v>
      </c>
      <c r="BM172" s="217" t="s">
        <v>354</v>
      </c>
    </row>
    <row r="173" s="2" customFormat="1">
      <c r="A173" s="40"/>
      <c r="B173" s="41"/>
      <c r="C173" s="42"/>
      <c r="D173" s="219" t="s">
        <v>129</v>
      </c>
      <c r="E173" s="42"/>
      <c r="F173" s="220" t="s">
        <v>259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129</v>
      </c>
      <c r="AU173" s="19" t="s">
        <v>83</v>
      </c>
    </row>
    <row r="174" s="13" customFormat="1">
      <c r="A174" s="13"/>
      <c r="B174" s="224"/>
      <c r="C174" s="225"/>
      <c r="D174" s="226" t="s">
        <v>131</v>
      </c>
      <c r="E174" s="227" t="s">
        <v>19</v>
      </c>
      <c r="F174" s="228" t="s">
        <v>355</v>
      </c>
      <c r="G174" s="225"/>
      <c r="H174" s="229">
        <v>307.91399999999999</v>
      </c>
      <c r="I174" s="230"/>
      <c r="J174" s="225"/>
      <c r="K174" s="225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131</v>
      </c>
      <c r="AU174" s="235" t="s">
        <v>83</v>
      </c>
      <c r="AV174" s="13" t="s">
        <v>83</v>
      </c>
      <c r="AW174" s="13" t="s">
        <v>34</v>
      </c>
      <c r="AX174" s="13" t="s">
        <v>73</v>
      </c>
      <c r="AY174" s="235" t="s">
        <v>120</v>
      </c>
    </row>
    <row r="175" s="13" customFormat="1">
      <c r="A175" s="13"/>
      <c r="B175" s="224"/>
      <c r="C175" s="225"/>
      <c r="D175" s="226" t="s">
        <v>131</v>
      </c>
      <c r="E175" s="227" t="s">
        <v>19</v>
      </c>
      <c r="F175" s="228" t="s">
        <v>356</v>
      </c>
      <c r="G175" s="225"/>
      <c r="H175" s="229">
        <v>1720.806</v>
      </c>
      <c r="I175" s="230"/>
      <c r="J175" s="225"/>
      <c r="K175" s="225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131</v>
      </c>
      <c r="AU175" s="235" t="s">
        <v>83</v>
      </c>
      <c r="AV175" s="13" t="s">
        <v>83</v>
      </c>
      <c r="AW175" s="13" t="s">
        <v>34</v>
      </c>
      <c r="AX175" s="13" t="s">
        <v>73</v>
      </c>
      <c r="AY175" s="235" t="s">
        <v>120</v>
      </c>
    </row>
    <row r="176" s="14" customFormat="1">
      <c r="A176" s="14"/>
      <c r="B176" s="236"/>
      <c r="C176" s="237"/>
      <c r="D176" s="226" t="s">
        <v>131</v>
      </c>
      <c r="E176" s="238" t="s">
        <v>19</v>
      </c>
      <c r="F176" s="239" t="s">
        <v>139</v>
      </c>
      <c r="G176" s="237"/>
      <c r="H176" s="240">
        <v>2028.72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131</v>
      </c>
      <c r="AU176" s="246" t="s">
        <v>83</v>
      </c>
      <c r="AV176" s="14" t="s">
        <v>127</v>
      </c>
      <c r="AW176" s="14" t="s">
        <v>34</v>
      </c>
      <c r="AX176" s="14" t="s">
        <v>81</v>
      </c>
      <c r="AY176" s="246" t="s">
        <v>120</v>
      </c>
    </row>
    <row r="177" s="2" customFormat="1" ht="24.15" customHeight="1">
      <c r="A177" s="40"/>
      <c r="B177" s="41"/>
      <c r="C177" s="206" t="s">
        <v>357</v>
      </c>
      <c r="D177" s="206" t="s">
        <v>122</v>
      </c>
      <c r="E177" s="207" t="s">
        <v>262</v>
      </c>
      <c r="F177" s="208" t="s">
        <v>263</v>
      </c>
      <c r="G177" s="209" t="s">
        <v>251</v>
      </c>
      <c r="H177" s="210">
        <v>720.69600000000003</v>
      </c>
      <c r="I177" s="211"/>
      <c r="J177" s="212">
        <f>ROUND(I177*H177,2)</f>
        <v>0</v>
      </c>
      <c r="K177" s="208" t="s">
        <v>126</v>
      </c>
      <c r="L177" s="46"/>
      <c r="M177" s="213" t="s">
        <v>19</v>
      </c>
      <c r="N177" s="214" t="s">
        <v>44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127</v>
      </c>
      <c r="AT177" s="217" t="s">
        <v>122</v>
      </c>
      <c r="AU177" s="217" t="s">
        <v>83</v>
      </c>
      <c r="AY177" s="19" t="s">
        <v>120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81</v>
      </c>
      <c r="BK177" s="218">
        <f>ROUND(I177*H177,2)</f>
        <v>0</v>
      </c>
      <c r="BL177" s="19" t="s">
        <v>127</v>
      </c>
      <c r="BM177" s="217" t="s">
        <v>358</v>
      </c>
    </row>
    <row r="178" s="2" customFormat="1">
      <c r="A178" s="40"/>
      <c r="B178" s="41"/>
      <c r="C178" s="42"/>
      <c r="D178" s="219" t="s">
        <v>129</v>
      </c>
      <c r="E178" s="42"/>
      <c r="F178" s="220" t="s">
        <v>265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129</v>
      </c>
      <c r="AU178" s="19" t="s">
        <v>83</v>
      </c>
    </row>
    <row r="179" s="13" customFormat="1">
      <c r="A179" s="13"/>
      <c r="B179" s="224"/>
      <c r="C179" s="225"/>
      <c r="D179" s="226" t="s">
        <v>131</v>
      </c>
      <c r="E179" s="227" t="s">
        <v>19</v>
      </c>
      <c r="F179" s="228" t="s">
        <v>359</v>
      </c>
      <c r="G179" s="225"/>
      <c r="H179" s="229">
        <v>704.596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131</v>
      </c>
      <c r="AU179" s="235" t="s">
        <v>83</v>
      </c>
      <c r="AV179" s="13" t="s">
        <v>83</v>
      </c>
      <c r="AW179" s="13" t="s">
        <v>34</v>
      </c>
      <c r="AX179" s="13" t="s">
        <v>73</v>
      </c>
      <c r="AY179" s="235" t="s">
        <v>120</v>
      </c>
    </row>
    <row r="180" s="13" customFormat="1">
      <c r="A180" s="13"/>
      <c r="B180" s="224"/>
      <c r="C180" s="225"/>
      <c r="D180" s="226" t="s">
        <v>131</v>
      </c>
      <c r="E180" s="227" t="s">
        <v>19</v>
      </c>
      <c r="F180" s="228" t="s">
        <v>360</v>
      </c>
      <c r="G180" s="225"/>
      <c r="H180" s="229">
        <v>16.100000000000001</v>
      </c>
      <c r="I180" s="230"/>
      <c r="J180" s="225"/>
      <c r="K180" s="225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131</v>
      </c>
      <c r="AU180" s="235" t="s">
        <v>83</v>
      </c>
      <c r="AV180" s="13" t="s">
        <v>83</v>
      </c>
      <c r="AW180" s="13" t="s">
        <v>34</v>
      </c>
      <c r="AX180" s="13" t="s">
        <v>73</v>
      </c>
      <c r="AY180" s="235" t="s">
        <v>120</v>
      </c>
    </row>
    <row r="181" s="14" customFormat="1">
      <c r="A181" s="14"/>
      <c r="B181" s="236"/>
      <c r="C181" s="237"/>
      <c r="D181" s="226" t="s">
        <v>131</v>
      </c>
      <c r="E181" s="238" t="s">
        <v>19</v>
      </c>
      <c r="F181" s="239" t="s">
        <v>139</v>
      </c>
      <c r="G181" s="237"/>
      <c r="H181" s="240">
        <v>720.69600000000003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6" t="s">
        <v>131</v>
      </c>
      <c r="AU181" s="246" t="s">
        <v>83</v>
      </c>
      <c r="AV181" s="14" t="s">
        <v>127</v>
      </c>
      <c r="AW181" s="14" t="s">
        <v>34</v>
      </c>
      <c r="AX181" s="14" t="s">
        <v>81</v>
      </c>
      <c r="AY181" s="246" t="s">
        <v>120</v>
      </c>
    </row>
    <row r="182" s="2" customFormat="1" ht="24.15" customHeight="1">
      <c r="A182" s="40"/>
      <c r="B182" s="41"/>
      <c r="C182" s="206" t="s">
        <v>361</v>
      </c>
      <c r="D182" s="206" t="s">
        <v>122</v>
      </c>
      <c r="E182" s="207" t="s">
        <v>362</v>
      </c>
      <c r="F182" s="208" t="s">
        <v>363</v>
      </c>
      <c r="G182" s="209" t="s">
        <v>251</v>
      </c>
      <c r="H182" s="210">
        <v>48.299999999999997</v>
      </c>
      <c r="I182" s="211"/>
      <c r="J182" s="212">
        <f>ROUND(I182*H182,2)</f>
        <v>0</v>
      </c>
      <c r="K182" s="208" t="s">
        <v>126</v>
      </c>
      <c r="L182" s="46"/>
      <c r="M182" s="213" t="s">
        <v>19</v>
      </c>
      <c r="N182" s="214" t="s">
        <v>44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127</v>
      </c>
      <c r="AT182" s="217" t="s">
        <v>122</v>
      </c>
      <c r="AU182" s="217" t="s">
        <v>83</v>
      </c>
      <c r="AY182" s="19" t="s">
        <v>120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81</v>
      </c>
      <c r="BK182" s="218">
        <f>ROUND(I182*H182,2)</f>
        <v>0</v>
      </c>
      <c r="BL182" s="19" t="s">
        <v>127</v>
      </c>
      <c r="BM182" s="217" t="s">
        <v>364</v>
      </c>
    </row>
    <row r="183" s="2" customFormat="1">
      <c r="A183" s="40"/>
      <c r="B183" s="41"/>
      <c r="C183" s="42"/>
      <c r="D183" s="219" t="s">
        <v>129</v>
      </c>
      <c r="E183" s="42"/>
      <c r="F183" s="220" t="s">
        <v>365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129</v>
      </c>
      <c r="AU183" s="19" t="s">
        <v>83</v>
      </c>
    </row>
    <row r="184" s="13" customFormat="1">
      <c r="A184" s="13"/>
      <c r="B184" s="224"/>
      <c r="C184" s="225"/>
      <c r="D184" s="226" t="s">
        <v>131</v>
      </c>
      <c r="E184" s="227" t="s">
        <v>19</v>
      </c>
      <c r="F184" s="228" t="s">
        <v>366</v>
      </c>
      <c r="G184" s="225"/>
      <c r="H184" s="229">
        <v>48.299999999999997</v>
      </c>
      <c r="I184" s="230"/>
      <c r="J184" s="225"/>
      <c r="K184" s="225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131</v>
      </c>
      <c r="AU184" s="235" t="s">
        <v>83</v>
      </c>
      <c r="AV184" s="13" t="s">
        <v>83</v>
      </c>
      <c r="AW184" s="13" t="s">
        <v>34</v>
      </c>
      <c r="AX184" s="13" t="s">
        <v>81</v>
      </c>
      <c r="AY184" s="235" t="s">
        <v>120</v>
      </c>
    </row>
    <row r="185" s="2" customFormat="1" ht="16.5" customHeight="1">
      <c r="A185" s="40"/>
      <c r="B185" s="41"/>
      <c r="C185" s="206" t="s">
        <v>367</v>
      </c>
      <c r="D185" s="206" t="s">
        <v>122</v>
      </c>
      <c r="E185" s="207" t="s">
        <v>268</v>
      </c>
      <c r="F185" s="208" t="s">
        <v>269</v>
      </c>
      <c r="G185" s="209" t="s">
        <v>251</v>
      </c>
      <c r="H185" s="210">
        <v>704.596</v>
      </c>
      <c r="I185" s="211"/>
      <c r="J185" s="212">
        <f>ROUND(I185*H185,2)</f>
        <v>0</v>
      </c>
      <c r="K185" s="208" t="s">
        <v>126</v>
      </c>
      <c r="L185" s="46"/>
      <c r="M185" s="213" t="s">
        <v>19</v>
      </c>
      <c r="N185" s="214" t="s">
        <v>44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127</v>
      </c>
      <c r="AT185" s="217" t="s">
        <v>122</v>
      </c>
      <c r="AU185" s="217" t="s">
        <v>83</v>
      </c>
      <c r="AY185" s="19" t="s">
        <v>120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81</v>
      </c>
      <c r="BK185" s="218">
        <f>ROUND(I185*H185,2)</f>
        <v>0</v>
      </c>
      <c r="BL185" s="19" t="s">
        <v>127</v>
      </c>
      <c r="BM185" s="217" t="s">
        <v>368</v>
      </c>
    </row>
    <row r="186" s="2" customFormat="1">
      <c r="A186" s="40"/>
      <c r="B186" s="41"/>
      <c r="C186" s="42"/>
      <c r="D186" s="219" t="s">
        <v>129</v>
      </c>
      <c r="E186" s="42"/>
      <c r="F186" s="220" t="s">
        <v>271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129</v>
      </c>
      <c r="AU186" s="19" t="s">
        <v>83</v>
      </c>
    </row>
    <row r="187" s="13" customFormat="1">
      <c r="A187" s="13"/>
      <c r="B187" s="224"/>
      <c r="C187" s="225"/>
      <c r="D187" s="226" t="s">
        <v>131</v>
      </c>
      <c r="E187" s="227" t="s">
        <v>19</v>
      </c>
      <c r="F187" s="228" t="s">
        <v>359</v>
      </c>
      <c r="G187" s="225"/>
      <c r="H187" s="229">
        <v>704.596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131</v>
      </c>
      <c r="AU187" s="235" t="s">
        <v>83</v>
      </c>
      <c r="AV187" s="13" t="s">
        <v>83</v>
      </c>
      <c r="AW187" s="13" t="s">
        <v>34</v>
      </c>
      <c r="AX187" s="13" t="s">
        <v>81</v>
      </c>
      <c r="AY187" s="235" t="s">
        <v>120</v>
      </c>
    </row>
    <row r="188" s="2" customFormat="1" ht="24.15" customHeight="1">
      <c r="A188" s="40"/>
      <c r="B188" s="41"/>
      <c r="C188" s="206" t="s">
        <v>369</v>
      </c>
      <c r="D188" s="206" t="s">
        <v>122</v>
      </c>
      <c r="E188" s="207" t="s">
        <v>370</v>
      </c>
      <c r="F188" s="208" t="s">
        <v>371</v>
      </c>
      <c r="G188" s="209" t="s">
        <v>251</v>
      </c>
      <c r="H188" s="210">
        <v>16.100000000000001</v>
      </c>
      <c r="I188" s="211"/>
      <c r="J188" s="212">
        <f>ROUND(I188*H188,2)</f>
        <v>0</v>
      </c>
      <c r="K188" s="208" t="s">
        <v>126</v>
      </c>
      <c r="L188" s="46"/>
      <c r="M188" s="213" t="s">
        <v>19</v>
      </c>
      <c r="N188" s="214" t="s">
        <v>44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127</v>
      </c>
      <c r="AT188" s="217" t="s">
        <v>122</v>
      </c>
      <c r="AU188" s="217" t="s">
        <v>83</v>
      </c>
      <c r="AY188" s="19" t="s">
        <v>120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81</v>
      </c>
      <c r="BK188" s="218">
        <f>ROUND(I188*H188,2)</f>
        <v>0</v>
      </c>
      <c r="BL188" s="19" t="s">
        <v>127</v>
      </c>
      <c r="BM188" s="217" t="s">
        <v>372</v>
      </c>
    </row>
    <row r="189" s="2" customFormat="1">
      <c r="A189" s="40"/>
      <c r="B189" s="41"/>
      <c r="C189" s="42"/>
      <c r="D189" s="219" t="s">
        <v>129</v>
      </c>
      <c r="E189" s="42"/>
      <c r="F189" s="220" t="s">
        <v>373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129</v>
      </c>
      <c r="AU189" s="19" t="s">
        <v>83</v>
      </c>
    </row>
    <row r="190" s="2" customFormat="1" ht="24.15" customHeight="1">
      <c r="A190" s="40"/>
      <c r="B190" s="41"/>
      <c r="C190" s="206" t="s">
        <v>374</v>
      </c>
      <c r="D190" s="206" t="s">
        <v>122</v>
      </c>
      <c r="E190" s="207" t="s">
        <v>375</v>
      </c>
      <c r="F190" s="208" t="s">
        <v>376</v>
      </c>
      <c r="G190" s="209" t="s">
        <v>251</v>
      </c>
      <c r="H190" s="210">
        <v>102.63800000000001</v>
      </c>
      <c r="I190" s="211"/>
      <c r="J190" s="212">
        <f>ROUND(I190*H190,2)</f>
        <v>0</v>
      </c>
      <c r="K190" s="208" t="s">
        <v>126</v>
      </c>
      <c r="L190" s="46"/>
      <c r="M190" s="213" t="s">
        <v>19</v>
      </c>
      <c r="N190" s="214" t="s">
        <v>44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127</v>
      </c>
      <c r="AT190" s="217" t="s">
        <v>122</v>
      </c>
      <c r="AU190" s="217" t="s">
        <v>83</v>
      </c>
      <c r="AY190" s="19" t="s">
        <v>120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81</v>
      </c>
      <c r="BK190" s="218">
        <f>ROUND(I190*H190,2)</f>
        <v>0</v>
      </c>
      <c r="BL190" s="19" t="s">
        <v>127</v>
      </c>
      <c r="BM190" s="217" t="s">
        <v>377</v>
      </c>
    </row>
    <row r="191" s="2" customFormat="1">
      <c r="A191" s="40"/>
      <c r="B191" s="41"/>
      <c r="C191" s="42"/>
      <c r="D191" s="219" t="s">
        <v>129</v>
      </c>
      <c r="E191" s="42"/>
      <c r="F191" s="220" t="s">
        <v>378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129</v>
      </c>
      <c r="AU191" s="19" t="s">
        <v>83</v>
      </c>
    </row>
    <row r="192" s="2" customFormat="1" ht="24.15" customHeight="1">
      <c r="A192" s="40"/>
      <c r="B192" s="41"/>
      <c r="C192" s="206" t="s">
        <v>379</v>
      </c>
      <c r="D192" s="206" t="s">
        <v>122</v>
      </c>
      <c r="E192" s="207" t="s">
        <v>380</v>
      </c>
      <c r="F192" s="208" t="s">
        <v>381</v>
      </c>
      <c r="G192" s="209" t="s">
        <v>251</v>
      </c>
      <c r="H192" s="210">
        <v>573.60199999999998</v>
      </c>
      <c r="I192" s="211"/>
      <c r="J192" s="212">
        <f>ROUND(I192*H192,2)</f>
        <v>0</v>
      </c>
      <c r="K192" s="208" t="s">
        <v>126</v>
      </c>
      <c r="L192" s="46"/>
      <c r="M192" s="213" t="s">
        <v>19</v>
      </c>
      <c r="N192" s="214" t="s">
        <v>44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127</v>
      </c>
      <c r="AT192" s="217" t="s">
        <v>122</v>
      </c>
      <c r="AU192" s="217" t="s">
        <v>83</v>
      </c>
      <c r="AY192" s="19" t="s">
        <v>120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81</v>
      </c>
      <c r="BK192" s="218">
        <f>ROUND(I192*H192,2)</f>
        <v>0</v>
      </c>
      <c r="BL192" s="19" t="s">
        <v>127</v>
      </c>
      <c r="BM192" s="217" t="s">
        <v>382</v>
      </c>
    </row>
    <row r="193" s="2" customFormat="1">
      <c r="A193" s="40"/>
      <c r="B193" s="41"/>
      <c r="C193" s="42"/>
      <c r="D193" s="219" t="s">
        <v>129</v>
      </c>
      <c r="E193" s="42"/>
      <c r="F193" s="220" t="s">
        <v>383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129</v>
      </c>
      <c r="AU193" s="19" t="s">
        <v>83</v>
      </c>
    </row>
    <row r="194" s="13" customFormat="1">
      <c r="A194" s="13"/>
      <c r="B194" s="224"/>
      <c r="C194" s="225"/>
      <c r="D194" s="226" t="s">
        <v>131</v>
      </c>
      <c r="E194" s="227" t="s">
        <v>19</v>
      </c>
      <c r="F194" s="228" t="s">
        <v>384</v>
      </c>
      <c r="G194" s="225"/>
      <c r="H194" s="229">
        <v>573.60199999999998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131</v>
      </c>
      <c r="AU194" s="235" t="s">
        <v>83</v>
      </c>
      <c r="AV194" s="13" t="s">
        <v>83</v>
      </c>
      <c r="AW194" s="13" t="s">
        <v>34</v>
      </c>
      <c r="AX194" s="13" t="s">
        <v>81</v>
      </c>
      <c r="AY194" s="235" t="s">
        <v>120</v>
      </c>
    </row>
    <row r="195" s="12" customFormat="1" ht="22.8" customHeight="1">
      <c r="A195" s="12"/>
      <c r="B195" s="190"/>
      <c r="C195" s="191"/>
      <c r="D195" s="192" t="s">
        <v>72</v>
      </c>
      <c r="E195" s="204" t="s">
        <v>272</v>
      </c>
      <c r="F195" s="204" t="s">
        <v>273</v>
      </c>
      <c r="G195" s="191"/>
      <c r="H195" s="191"/>
      <c r="I195" s="194"/>
      <c r="J195" s="205">
        <f>BK195</f>
        <v>0</v>
      </c>
      <c r="K195" s="191"/>
      <c r="L195" s="196"/>
      <c r="M195" s="197"/>
      <c r="N195" s="198"/>
      <c r="O195" s="198"/>
      <c r="P195" s="199">
        <f>SUM(P196:P197)</f>
        <v>0</v>
      </c>
      <c r="Q195" s="198"/>
      <c r="R195" s="199">
        <f>SUM(R196:R197)</f>
        <v>0</v>
      </c>
      <c r="S195" s="198"/>
      <c r="T195" s="200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1" t="s">
        <v>81</v>
      </c>
      <c r="AT195" s="202" t="s">
        <v>72</v>
      </c>
      <c r="AU195" s="202" t="s">
        <v>81</v>
      </c>
      <c r="AY195" s="201" t="s">
        <v>120</v>
      </c>
      <c r="BK195" s="203">
        <f>SUM(BK196:BK197)</f>
        <v>0</v>
      </c>
    </row>
    <row r="196" s="2" customFormat="1" ht="24.15" customHeight="1">
      <c r="A196" s="40"/>
      <c r="B196" s="41"/>
      <c r="C196" s="206" t="s">
        <v>385</v>
      </c>
      <c r="D196" s="206" t="s">
        <v>122</v>
      </c>
      <c r="E196" s="207" t="s">
        <v>275</v>
      </c>
      <c r="F196" s="208" t="s">
        <v>276</v>
      </c>
      <c r="G196" s="209" t="s">
        <v>251</v>
      </c>
      <c r="H196" s="210">
        <v>1220.529</v>
      </c>
      <c r="I196" s="211"/>
      <c r="J196" s="212">
        <f>ROUND(I196*H196,2)</f>
        <v>0</v>
      </c>
      <c r="K196" s="208" t="s">
        <v>126</v>
      </c>
      <c r="L196" s="46"/>
      <c r="M196" s="213" t="s">
        <v>19</v>
      </c>
      <c r="N196" s="214" t="s">
        <v>44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127</v>
      </c>
      <c r="AT196" s="217" t="s">
        <v>122</v>
      </c>
      <c r="AU196" s="217" t="s">
        <v>83</v>
      </c>
      <c r="AY196" s="19" t="s">
        <v>120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81</v>
      </c>
      <c r="BK196" s="218">
        <f>ROUND(I196*H196,2)</f>
        <v>0</v>
      </c>
      <c r="BL196" s="19" t="s">
        <v>127</v>
      </c>
      <c r="BM196" s="217" t="s">
        <v>386</v>
      </c>
    </row>
    <row r="197" s="2" customFormat="1">
      <c r="A197" s="40"/>
      <c r="B197" s="41"/>
      <c r="C197" s="42"/>
      <c r="D197" s="219" t="s">
        <v>129</v>
      </c>
      <c r="E197" s="42"/>
      <c r="F197" s="220" t="s">
        <v>278</v>
      </c>
      <c r="G197" s="42"/>
      <c r="H197" s="42"/>
      <c r="I197" s="221"/>
      <c r="J197" s="42"/>
      <c r="K197" s="42"/>
      <c r="L197" s="46"/>
      <c r="M197" s="257"/>
      <c r="N197" s="258"/>
      <c r="O197" s="259"/>
      <c r="P197" s="259"/>
      <c r="Q197" s="259"/>
      <c r="R197" s="259"/>
      <c r="S197" s="259"/>
      <c r="T197" s="26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129</v>
      </c>
      <c r="AU197" s="19" t="s">
        <v>83</v>
      </c>
    </row>
    <row r="198" s="2" customFormat="1" ht="6.96" customHeight="1">
      <c r="A198" s="40"/>
      <c r="B198" s="61"/>
      <c r="C198" s="62"/>
      <c r="D198" s="62"/>
      <c r="E198" s="62"/>
      <c r="F198" s="62"/>
      <c r="G198" s="62"/>
      <c r="H198" s="62"/>
      <c r="I198" s="62"/>
      <c r="J198" s="62"/>
      <c r="K198" s="62"/>
      <c r="L198" s="46"/>
      <c r="M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</row>
  </sheetData>
  <sheetProtection sheet="1" autoFilter="0" formatColumns="0" formatRows="0" objects="1" scenarios="1" spinCount="100000" saltValue="hcF+Ri1bUqBwjIydVQUaPjjQ9opM5EC4UTccQ5S/YAsKv7PR2yM84MvMWbncJHv0NExTXdpgaFDmQet5iZR/IA==" hashValue="reGEcqdcbam0J4J1jfl1CV176ehqenuaXKPkpp3CTmHuMm8haoJdaDzDxnybV5C9lDAUgxzwXxtphaHKj2paPA==" algorithmName="SHA-512" password="CC35"/>
  <autoFilter ref="C85:K19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1/113106141"/>
    <hyperlink ref="F92" r:id="rId2" display="https://podminky.urs.cz/item/CS_URS_2024_01/113107141"/>
    <hyperlink ref="F95" r:id="rId3" display="https://podminky.urs.cz/item/CS_URS_2024_01/113107221"/>
    <hyperlink ref="F98" r:id="rId4" display="https://podminky.urs.cz/item/CS_URS_2024_01/113154363"/>
    <hyperlink ref="F100" r:id="rId5" display="https://podminky.urs.cz/item/CS_URS_2024_01/113202111"/>
    <hyperlink ref="F103" r:id="rId6" display="https://podminky.urs.cz/item/CS_URS_2024_01/113203111"/>
    <hyperlink ref="F109" r:id="rId7" display="https://podminky.urs.cz/item/CS_URS_2024_01/113204111"/>
    <hyperlink ref="F114" r:id="rId8" display="https://podminky.urs.cz/item/CS_URS_2024_01/566501111"/>
    <hyperlink ref="F117" r:id="rId9" display="https://podminky.urs.cz/item/CS_URS_2024_01/573231111"/>
    <hyperlink ref="F119" r:id="rId10" display="https://podminky.urs.cz/item/CS_URS_2024_01/577154111"/>
    <hyperlink ref="F121" r:id="rId11" display="https://podminky.urs.cz/item/CS_URS_2024_01/591411111"/>
    <hyperlink ref="F127" r:id="rId12" display="https://podminky.urs.cz/item/CS_URS_2024_01/899133211"/>
    <hyperlink ref="F130" r:id="rId13" display="https://podminky.urs.cz/item/CS_URS_2024_01/916111122"/>
    <hyperlink ref="F142" r:id="rId14" display="https://podminky.urs.cz/item/CS_URS_2024_01/916231213"/>
    <hyperlink ref="F146" r:id="rId15" display="https://podminky.urs.cz/item/CS_URS_2024_01/916241213"/>
    <hyperlink ref="F150" r:id="rId16" display="https://podminky.urs.cz/item/CS_URS_2024_01/916991121"/>
    <hyperlink ref="F153" r:id="rId17" display="https://podminky.urs.cz/item/CS_URS_2024_01/919731121"/>
    <hyperlink ref="F156" r:id="rId18" display="https://podminky.urs.cz/item/CS_URS_2024_01/919732211"/>
    <hyperlink ref="F158" r:id="rId19" display="https://podminky.urs.cz/item/CS_URS_2024_01/919735111"/>
    <hyperlink ref="F160" r:id="rId20" display="https://podminky.urs.cz/item/CS_URS_2024_01/938908411"/>
    <hyperlink ref="F162" r:id="rId21" display="https://podminky.urs.cz/item/CS_URS_2024_01/979024443"/>
    <hyperlink ref="F164" r:id="rId22" display="https://podminky.urs.cz/item/CS_URS_2024_01/979071122"/>
    <hyperlink ref="F168" r:id="rId23" display="https://podminky.urs.cz/item/CS_URS_2024_01/997221551"/>
    <hyperlink ref="F173" r:id="rId24" display="https://podminky.urs.cz/item/CS_URS_2024_01/997221559"/>
    <hyperlink ref="F178" r:id="rId25" display="https://podminky.urs.cz/item/CS_URS_2024_01/997221571"/>
    <hyperlink ref="F183" r:id="rId26" display="https://podminky.urs.cz/item/CS_URS_2024_01/997221579"/>
    <hyperlink ref="F186" r:id="rId27" display="https://podminky.urs.cz/item/CS_URS_2024_01/997221612"/>
    <hyperlink ref="F189" r:id="rId28" display="https://podminky.urs.cz/item/CS_URS_2024_01/997221861"/>
    <hyperlink ref="F191" r:id="rId29" display="https://podminky.urs.cz/item/CS_URS_2024_01/997221873"/>
    <hyperlink ref="F193" r:id="rId30" display="https://podminky.urs.cz/item/CS_URS_2024_01/997221875"/>
    <hyperlink ref="F197" r:id="rId31" display="https://podminky.urs.cz/item/CS_URS_2024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OPRAVY KOMUNIKACÍ ZR - UL.REVOLUČNÍ A OKRUŽNÍ DOLNÍ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387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7. 2. 2024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19</v>
      </c>
      <c r="F21" s="40"/>
      <c r="G21" s="40"/>
      <c r="H21" s="40"/>
      <c r="I21" s="134" t="s">
        <v>28</v>
      </c>
      <c r="J21" s="138" t="s">
        <v>33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93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388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ROUND((SUM(BE85:BE134)),  2)</f>
        <v>0</v>
      </c>
      <c r="G33" s="40"/>
      <c r="H33" s="40"/>
      <c r="I33" s="150">
        <v>0.20999999999999999</v>
      </c>
      <c r="J33" s="149">
        <f>ROUND(((SUM(BE85:BE134))*I33),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ROUND((SUM(BF85:BF134)),  2)</f>
        <v>0</v>
      </c>
      <c r="G34" s="40"/>
      <c r="H34" s="40"/>
      <c r="I34" s="150">
        <v>0.12</v>
      </c>
      <c r="J34" s="149">
        <f>ROUND(((SUM(BF85:BF134))*I34),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ROUND((SUM(BG85:BG134)),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ROUND((SUM(BH85:BH134)),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ROUND((SUM(BI85:BI134)),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OPRAVY KOMUNIKACÍ ZR - UL.REVOLUČNÍ A OKRUŽNÍ DOLNÍ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7. 2. 2024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Žďár nad Sázavou</v>
      </c>
      <c r="G54" s="42"/>
      <c r="H54" s="42"/>
      <c r="I54" s="34" t="s">
        <v>31</v>
      </c>
      <c r="J54" s="38" t="str">
        <f>E21</f>
        <v/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Zbytovská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389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390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391</v>
      </c>
      <c r="E62" s="176"/>
      <c r="F62" s="176"/>
      <c r="G62" s="176"/>
      <c r="H62" s="176"/>
      <c r="I62" s="176"/>
      <c r="J62" s="177">
        <f>J101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392</v>
      </c>
      <c r="E63" s="176"/>
      <c r="F63" s="176"/>
      <c r="G63" s="176"/>
      <c r="H63" s="176"/>
      <c r="I63" s="176"/>
      <c r="J63" s="177">
        <f>J111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393</v>
      </c>
      <c r="E64" s="176"/>
      <c r="F64" s="176"/>
      <c r="G64" s="176"/>
      <c r="H64" s="176"/>
      <c r="I64" s="176"/>
      <c r="J64" s="177">
        <f>J122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394</v>
      </c>
      <c r="E65" s="176"/>
      <c r="F65" s="176"/>
      <c r="G65" s="176"/>
      <c r="H65" s="176"/>
      <c r="I65" s="176"/>
      <c r="J65" s="177">
        <f>J126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105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OPRAVY KOMUNIKACÍ ZR - UL.REVOLUČNÍ A OKRUŽNÍ DOLNÍ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91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VRN - VEDLEJŠÍ ROZPOČTOVÉ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 </v>
      </c>
      <c r="G79" s="42"/>
      <c r="H79" s="42"/>
      <c r="I79" s="34" t="s">
        <v>23</v>
      </c>
      <c r="J79" s="74" t="str">
        <f>IF(J12="","",J12)</f>
        <v>7. 2. 2024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>Město Žďár nad Sázavou</v>
      </c>
      <c r="G81" s="42"/>
      <c r="H81" s="42"/>
      <c r="I81" s="34" t="s">
        <v>31</v>
      </c>
      <c r="J81" s="38" t="str">
        <f>E21</f>
        <v/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35</v>
      </c>
      <c r="J82" s="38" t="str">
        <f>E24</f>
        <v>Zbytovská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106</v>
      </c>
      <c r="D84" s="182" t="s">
        <v>58</v>
      </c>
      <c r="E84" s="182" t="s">
        <v>54</v>
      </c>
      <c r="F84" s="182" t="s">
        <v>55</v>
      </c>
      <c r="G84" s="182" t="s">
        <v>107</v>
      </c>
      <c r="H84" s="182" t="s">
        <v>108</v>
      </c>
      <c r="I84" s="182" t="s">
        <v>109</v>
      </c>
      <c r="J84" s="182" t="s">
        <v>96</v>
      </c>
      <c r="K84" s="183" t="s">
        <v>110</v>
      </c>
      <c r="L84" s="184"/>
      <c r="M84" s="94" t="s">
        <v>19</v>
      </c>
      <c r="N84" s="95" t="s">
        <v>43</v>
      </c>
      <c r="O84" s="95" t="s">
        <v>111</v>
      </c>
      <c r="P84" s="95" t="s">
        <v>112</v>
      </c>
      <c r="Q84" s="95" t="s">
        <v>113</v>
      </c>
      <c r="R84" s="95" t="s">
        <v>114</v>
      </c>
      <c r="S84" s="95" t="s">
        <v>115</v>
      </c>
      <c r="T84" s="96" t="s">
        <v>116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117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0</v>
      </c>
      <c r="S85" s="98"/>
      <c r="T85" s="188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97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72</v>
      </c>
      <c r="E86" s="193" t="s">
        <v>87</v>
      </c>
      <c r="F86" s="193" t="s">
        <v>395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P87+P101+P111+P122+P126</f>
        <v>0</v>
      </c>
      <c r="Q86" s="198"/>
      <c r="R86" s="199">
        <f>R87+R101+R111+R122+R126</f>
        <v>0</v>
      </c>
      <c r="S86" s="198"/>
      <c r="T86" s="200">
        <f>T87+T101+T111+T122+T126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152</v>
      </c>
      <c r="AT86" s="202" t="s">
        <v>72</v>
      </c>
      <c r="AU86" s="202" t="s">
        <v>73</v>
      </c>
      <c r="AY86" s="201" t="s">
        <v>120</v>
      </c>
      <c r="BK86" s="203">
        <f>BK87+BK101+BK111+BK122+BK126</f>
        <v>0</v>
      </c>
    </row>
    <row r="87" s="12" customFormat="1" ht="22.8" customHeight="1">
      <c r="A87" s="12"/>
      <c r="B87" s="190"/>
      <c r="C87" s="191"/>
      <c r="D87" s="192" t="s">
        <v>72</v>
      </c>
      <c r="E87" s="204" t="s">
        <v>396</v>
      </c>
      <c r="F87" s="204" t="s">
        <v>397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SUM(P88:P100)</f>
        <v>0</v>
      </c>
      <c r="Q87" s="198"/>
      <c r="R87" s="199">
        <f>SUM(R88:R100)</f>
        <v>0</v>
      </c>
      <c r="S87" s="198"/>
      <c r="T87" s="200">
        <f>SUM(T88:T100)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152</v>
      </c>
      <c r="AT87" s="202" t="s">
        <v>72</v>
      </c>
      <c r="AU87" s="202" t="s">
        <v>81</v>
      </c>
      <c r="AY87" s="201" t="s">
        <v>120</v>
      </c>
      <c r="BK87" s="203">
        <f>SUM(BK88:BK100)</f>
        <v>0</v>
      </c>
    </row>
    <row r="88" s="2" customFormat="1" ht="16.5" customHeight="1">
      <c r="A88" s="40"/>
      <c r="B88" s="41"/>
      <c r="C88" s="206" t="s">
        <v>81</v>
      </c>
      <c r="D88" s="206" t="s">
        <v>122</v>
      </c>
      <c r="E88" s="207" t="s">
        <v>398</v>
      </c>
      <c r="F88" s="208" t="s">
        <v>399</v>
      </c>
      <c r="G88" s="209" t="s">
        <v>400</v>
      </c>
      <c r="H88" s="210">
        <v>1</v>
      </c>
      <c r="I88" s="211"/>
      <c r="J88" s="212">
        <f>ROUND(I88*H88,2)</f>
        <v>0</v>
      </c>
      <c r="K88" s="208" t="s">
        <v>126</v>
      </c>
      <c r="L88" s="46"/>
      <c r="M88" s="213" t="s">
        <v>19</v>
      </c>
      <c r="N88" s="214" t="s">
        <v>44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401</v>
      </c>
      <c r="AT88" s="217" t="s">
        <v>122</v>
      </c>
      <c r="AU88" s="217" t="s">
        <v>83</v>
      </c>
      <c r="AY88" s="19" t="s">
        <v>120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81</v>
      </c>
      <c r="BK88" s="218">
        <f>ROUND(I88*H88,2)</f>
        <v>0</v>
      </c>
      <c r="BL88" s="19" t="s">
        <v>401</v>
      </c>
      <c r="BM88" s="217" t="s">
        <v>402</v>
      </c>
    </row>
    <row r="89" s="2" customFormat="1">
      <c r="A89" s="40"/>
      <c r="B89" s="41"/>
      <c r="C89" s="42"/>
      <c r="D89" s="219" t="s">
        <v>129</v>
      </c>
      <c r="E89" s="42"/>
      <c r="F89" s="220" t="s">
        <v>403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129</v>
      </c>
      <c r="AU89" s="19" t="s">
        <v>83</v>
      </c>
    </row>
    <row r="90" s="2" customFormat="1">
      <c r="A90" s="40"/>
      <c r="B90" s="41"/>
      <c r="C90" s="42"/>
      <c r="D90" s="226" t="s">
        <v>404</v>
      </c>
      <c r="E90" s="42"/>
      <c r="F90" s="271" t="s">
        <v>405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404</v>
      </c>
      <c r="AU90" s="19" t="s">
        <v>83</v>
      </c>
    </row>
    <row r="91" s="2" customFormat="1" ht="16.5" customHeight="1">
      <c r="A91" s="40"/>
      <c r="B91" s="41"/>
      <c r="C91" s="206" t="s">
        <v>83</v>
      </c>
      <c r="D91" s="206" t="s">
        <v>122</v>
      </c>
      <c r="E91" s="207" t="s">
        <v>406</v>
      </c>
      <c r="F91" s="208" t="s">
        <v>407</v>
      </c>
      <c r="G91" s="209" t="s">
        <v>400</v>
      </c>
      <c r="H91" s="210">
        <v>1</v>
      </c>
      <c r="I91" s="211"/>
      <c r="J91" s="212">
        <f>ROUND(I91*H91,2)</f>
        <v>0</v>
      </c>
      <c r="K91" s="208" t="s">
        <v>126</v>
      </c>
      <c r="L91" s="46"/>
      <c r="M91" s="213" t="s">
        <v>19</v>
      </c>
      <c r="N91" s="214" t="s">
        <v>44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401</v>
      </c>
      <c r="AT91" s="217" t="s">
        <v>122</v>
      </c>
      <c r="AU91" s="217" t="s">
        <v>83</v>
      </c>
      <c r="AY91" s="19" t="s">
        <v>120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81</v>
      </c>
      <c r="BK91" s="218">
        <f>ROUND(I91*H91,2)</f>
        <v>0</v>
      </c>
      <c r="BL91" s="19" t="s">
        <v>401</v>
      </c>
      <c r="BM91" s="217" t="s">
        <v>408</v>
      </c>
    </row>
    <row r="92" s="2" customFormat="1">
      <c r="A92" s="40"/>
      <c r="B92" s="41"/>
      <c r="C92" s="42"/>
      <c r="D92" s="219" t="s">
        <v>129</v>
      </c>
      <c r="E92" s="42"/>
      <c r="F92" s="220" t="s">
        <v>409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129</v>
      </c>
      <c r="AU92" s="19" t="s">
        <v>83</v>
      </c>
    </row>
    <row r="93" s="2" customFormat="1">
      <c r="A93" s="40"/>
      <c r="B93" s="41"/>
      <c r="C93" s="42"/>
      <c r="D93" s="226" t="s">
        <v>404</v>
      </c>
      <c r="E93" s="42"/>
      <c r="F93" s="271" t="s">
        <v>410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404</v>
      </c>
      <c r="AU93" s="19" t="s">
        <v>83</v>
      </c>
    </row>
    <row r="94" s="2" customFormat="1" ht="16.5" customHeight="1">
      <c r="A94" s="40"/>
      <c r="B94" s="41"/>
      <c r="C94" s="206" t="s">
        <v>140</v>
      </c>
      <c r="D94" s="206" t="s">
        <v>122</v>
      </c>
      <c r="E94" s="207" t="s">
        <v>411</v>
      </c>
      <c r="F94" s="208" t="s">
        <v>412</v>
      </c>
      <c r="G94" s="209" t="s">
        <v>400</v>
      </c>
      <c r="H94" s="210">
        <v>1</v>
      </c>
      <c r="I94" s="211"/>
      <c r="J94" s="212">
        <f>ROUND(I94*H94,2)</f>
        <v>0</v>
      </c>
      <c r="K94" s="208" t="s">
        <v>126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401</v>
      </c>
      <c r="AT94" s="217" t="s">
        <v>122</v>
      </c>
      <c r="AU94" s="217" t="s">
        <v>83</v>
      </c>
      <c r="AY94" s="19" t="s">
        <v>120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401</v>
      </c>
      <c r="BM94" s="217" t="s">
        <v>413</v>
      </c>
    </row>
    <row r="95" s="2" customFormat="1">
      <c r="A95" s="40"/>
      <c r="B95" s="41"/>
      <c r="C95" s="42"/>
      <c r="D95" s="219" t="s">
        <v>129</v>
      </c>
      <c r="E95" s="42"/>
      <c r="F95" s="220" t="s">
        <v>414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129</v>
      </c>
      <c r="AU95" s="19" t="s">
        <v>83</v>
      </c>
    </row>
    <row r="96" s="2" customFormat="1" ht="16.5" customHeight="1">
      <c r="A96" s="40"/>
      <c r="B96" s="41"/>
      <c r="C96" s="206" t="s">
        <v>127</v>
      </c>
      <c r="D96" s="206" t="s">
        <v>122</v>
      </c>
      <c r="E96" s="207" t="s">
        <v>415</v>
      </c>
      <c r="F96" s="208" t="s">
        <v>416</v>
      </c>
      <c r="G96" s="209" t="s">
        <v>400</v>
      </c>
      <c r="H96" s="210">
        <v>1</v>
      </c>
      <c r="I96" s="211"/>
      <c r="J96" s="212">
        <f>ROUND(I96*H96,2)</f>
        <v>0</v>
      </c>
      <c r="K96" s="208" t="s">
        <v>126</v>
      </c>
      <c r="L96" s="46"/>
      <c r="M96" s="213" t="s">
        <v>19</v>
      </c>
      <c r="N96" s="214" t="s">
        <v>44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401</v>
      </c>
      <c r="AT96" s="217" t="s">
        <v>122</v>
      </c>
      <c r="AU96" s="217" t="s">
        <v>83</v>
      </c>
      <c r="AY96" s="19" t="s">
        <v>120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81</v>
      </c>
      <c r="BK96" s="218">
        <f>ROUND(I96*H96,2)</f>
        <v>0</v>
      </c>
      <c r="BL96" s="19" t="s">
        <v>401</v>
      </c>
      <c r="BM96" s="217" t="s">
        <v>417</v>
      </c>
    </row>
    <row r="97" s="2" customFormat="1">
      <c r="A97" s="40"/>
      <c r="B97" s="41"/>
      <c r="C97" s="42"/>
      <c r="D97" s="219" t="s">
        <v>129</v>
      </c>
      <c r="E97" s="42"/>
      <c r="F97" s="220" t="s">
        <v>418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129</v>
      </c>
      <c r="AU97" s="19" t="s">
        <v>83</v>
      </c>
    </row>
    <row r="98" s="2" customFormat="1" ht="16.5" customHeight="1">
      <c r="A98" s="40"/>
      <c r="B98" s="41"/>
      <c r="C98" s="206" t="s">
        <v>152</v>
      </c>
      <c r="D98" s="206" t="s">
        <v>122</v>
      </c>
      <c r="E98" s="207" t="s">
        <v>419</v>
      </c>
      <c r="F98" s="208" t="s">
        <v>420</v>
      </c>
      <c r="G98" s="209" t="s">
        <v>400</v>
      </c>
      <c r="H98" s="210">
        <v>1</v>
      </c>
      <c r="I98" s="211"/>
      <c r="J98" s="212">
        <f>ROUND(I98*H98,2)</f>
        <v>0</v>
      </c>
      <c r="K98" s="208" t="s">
        <v>126</v>
      </c>
      <c r="L98" s="46"/>
      <c r="M98" s="213" t="s">
        <v>19</v>
      </c>
      <c r="N98" s="214" t="s">
        <v>44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401</v>
      </c>
      <c r="AT98" s="217" t="s">
        <v>122</v>
      </c>
      <c r="AU98" s="217" t="s">
        <v>83</v>
      </c>
      <c r="AY98" s="19" t="s">
        <v>120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ROUND(I98*H98,2)</f>
        <v>0</v>
      </c>
      <c r="BL98" s="19" t="s">
        <v>401</v>
      </c>
      <c r="BM98" s="217" t="s">
        <v>421</v>
      </c>
    </row>
    <row r="99" s="2" customFormat="1">
      <c r="A99" s="40"/>
      <c r="B99" s="41"/>
      <c r="C99" s="42"/>
      <c r="D99" s="219" t="s">
        <v>129</v>
      </c>
      <c r="E99" s="42"/>
      <c r="F99" s="220" t="s">
        <v>422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129</v>
      </c>
      <c r="AU99" s="19" t="s">
        <v>83</v>
      </c>
    </row>
    <row r="100" s="13" customFormat="1">
      <c r="A100" s="13"/>
      <c r="B100" s="224"/>
      <c r="C100" s="225"/>
      <c r="D100" s="226" t="s">
        <v>131</v>
      </c>
      <c r="E100" s="227" t="s">
        <v>19</v>
      </c>
      <c r="F100" s="228" t="s">
        <v>423</v>
      </c>
      <c r="G100" s="225"/>
      <c r="H100" s="229">
        <v>1</v>
      </c>
      <c r="I100" s="230"/>
      <c r="J100" s="225"/>
      <c r="K100" s="225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131</v>
      </c>
      <c r="AU100" s="235" t="s">
        <v>83</v>
      </c>
      <c r="AV100" s="13" t="s">
        <v>83</v>
      </c>
      <c r="AW100" s="13" t="s">
        <v>34</v>
      </c>
      <c r="AX100" s="13" t="s">
        <v>81</v>
      </c>
      <c r="AY100" s="235" t="s">
        <v>120</v>
      </c>
    </row>
    <row r="101" s="12" customFormat="1" ht="22.8" customHeight="1">
      <c r="A101" s="12"/>
      <c r="B101" s="190"/>
      <c r="C101" s="191"/>
      <c r="D101" s="192" t="s">
        <v>72</v>
      </c>
      <c r="E101" s="204" t="s">
        <v>424</v>
      </c>
      <c r="F101" s="204" t="s">
        <v>425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SUM(P102:P110)</f>
        <v>0</v>
      </c>
      <c r="Q101" s="198"/>
      <c r="R101" s="199">
        <f>SUM(R102:R110)</f>
        <v>0</v>
      </c>
      <c r="S101" s="198"/>
      <c r="T101" s="200">
        <f>SUM(T102:T110)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152</v>
      </c>
      <c r="AT101" s="202" t="s">
        <v>72</v>
      </c>
      <c r="AU101" s="202" t="s">
        <v>81</v>
      </c>
      <c r="AY101" s="201" t="s">
        <v>120</v>
      </c>
      <c r="BK101" s="203">
        <f>SUM(BK102:BK110)</f>
        <v>0</v>
      </c>
    </row>
    <row r="102" s="2" customFormat="1" ht="16.5" customHeight="1">
      <c r="A102" s="40"/>
      <c r="B102" s="41"/>
      <c r="C102" s="206" t="s">
        <v>158</v>
      </c>
      <c r="D102" s="206" t="s">
        <v>122</v>
      </c>
      <c r="E102" s="207" t="s">
        <v>426</v>
      </c>
      <c r="F102" s="208" t="s">
        <v>427</v>
      </c>
      <c r="G102" s="209" t="s">
        <v>400</v>
      </c>
      <c r="H102" s="210">
        <v>1</v>
      </c>
      <c r="I102" s="211"/>
      <c r="J102" s="212">
        <f>ROUND(I102*H102,2)</f>
        <v>0</v>
      </c>
      <c r="K102" s="208" t="s">
        <v>126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401</v>
      </c>
      <c r="AT102" s="217" t="s">
        <v>122</v>
      </c>
      <c r="AU102" s="217" t="s">
        <v>83</v>
      </c>
      <c r="AY102" s="19" t="s">
        <v>120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401</v>
      </c>
      <c r="BM102" s="217" t="s">
        <v>428</v>
      </c>
    </row>
    <row r="103" s="2" customFormat="1">
      <c r="A103" s="40"/>
      <c r="B103" s="41"/>
      <c r="C103" s="42"/>
      <c r="D103" s="219" t="s">
        <v>129</v>
      </c>
      <c r="E103" s="42"/>
      <c r="F103" s="220" t="s">
        <v>429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129</v>
      </c>
      <c r="AU103" s="19" t="s">
        <v>83</v>
      </c>
    </row>
    <row r="104" s="2" customFormat="1">
      <c r="A104" s="40"/>
      <c r="B104" s="41"/>
      <c r="C104" s="42"/>
      <c r="D104" s="226" t="s">
        <v>404</v>
      </c>
      <c r="E104" s="42"/>
      <c r="F104" s="271" t="s">
        <v>430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404</v>
      </c>
      <c r="AU104" s="19" t="s">
        <v>83</v>
      </c>
    </row>
    <row r="105" s="2" customFormat="1" ht="16.5" customHeight="1">
      <c r="A105" s="40"/>
      <c r="B105" s="41"/>
      <c r="C105" s="206" t="s">
        <v>163</v>
      </c>
      <c r="D105" s="206" t="s">
        <v>122</v>
      </c>
      <c r="E105" s="207" t="s">
        <v>431</v>
      </c>
      <c r="F105" s="208" t="s">
        <v>432</v>
      </c>
      <c r="G105" s="209" t="s">
        <v>400</v>
      </c>
      <c r="H105" s="210">
        <v>1</v>
      </c>
      <c r="I105" s="211"/>
      <c r="J105" s="212">
        <f>ROUND(I105*H105,2)</f>
        <v>0</v>
      </c>
      <c r="K105" s="208" t="s">
        <v>126</v>
      </c>
      <c r="L105" s="46"/>
      <c r="M105" s="213" t="s">
        <v>19</v>
      </c>
      <c r="N105" s="214" t="s">
        <v>44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401</v>
      </c>
      <c r="AT105" s="217" t="s">
        <v>122</v>
      </c>
      <c r="AU105" s="217" t="s">
        <v>83</v>
      </c>
      <c r="AY105" s="19" t="s">
        <v>120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ROUND(I105*H105,2)</f>
        <v>0</v>
      </c>
      <c r="BL105" s="19" t="s">
        <v>401</v>
      </c>
      <c r="BM105" s="217" t="s">
        <v>433</v>
      </c>
    </row>
    <row r="106" s="2" customFormat="1">
      <c r="A106" s="40"/>
      <c r="B106" s="41"/>
      <c r="C106" s="42"/>
      <c r="D106" s="219" t="s">
        <v>129</v>
      </c>
      <c r="E106" s="42"/>
      <c r="F106" s="220" t="s">
        <v>434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129</v>
      </c>
      <c r="AU106" s="19" t="s">
        <v>83</v>
      </c>
    </row>
    <row r="107" s="2" customFormat="1">
      <c r="A107" s="40"/>
      <c r="B107" s="41"/>
      <c r="C107" s="42"/>
      <c r="D107" s="226" t="s">
        <v>404</v>
      </c>
      <c r="E107" s="42"/>
      <c r="F107" s="271" t="s">
        <v>435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404</v>
      </c>
      <c r="AU107" s="19" t="s">
        <v>83</v>
      </c>
    </row>
    <row r="108" s="2" customFormat="1" ht="16.5" customHeight="1">
      <c r="A108" s="40"/>
      <c r="B108" s="41"/>
      <c r="C108" s="206" t="s">
        <v>168</v>
      </c>
      <c r="D108" s="206" t="s">
        <v>122</v>
      </c>
      <c r="E108" s="207" t="s">
        <v>436</v>
      </c>
      <c r="F108" s="208" t="s">
        <v>437</v>
      </c>
      <c r="G108" s="209" t="s">
        <v>400</v>
      </c>
      <c r="H108" s="210">
        <v>1</v>
      </c>
      <c r="I108" s="211"/>
      <c r="J108" s="212">
        <f>ROUND(I108*H108,2)</f>
        <v>0</v>
      </c>
      <c r="K108" s="208" t="s">
        <v>126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401</v>
      </c>
      <c r="AT108" s="217" t="s">
        <v>122</v>
      </c>
      <c r="AU108" s="217" t="s">
        <v>83</v>
      </c>
      <c r="AY108" s="19" t="s">
        <v>120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401</v>
      </c>
      <c r="BM108" s="217" t="s">
        <v>438</v>
      </c>
    </row>
    <row r="109" s="2" customFormat="1">
      <c r="A109" s="40"/>
      <c r="B109" s="41"/>
      <c r="C109" s="42"/>
      <c r="D109" s="219" t="s">
        <v>129</v>
      </c>
      <c r="E109" s="42"/>
      <c r="F109" s="220" t="s">
        <v>439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129</v>
      </c>
      <c r="AU109" s="19" t="s">
        <v>83</v>
      </c>
    </row>
    <row r="110" s="2" customFormat="1">
      <c r="A110" s="40"/>
      <c r="B110" s="41"/>
      <c r="C110" s="42"/>
      <c r="D110" s="226" t="s">
        <v>404</v>
      </c>
      <c r="E110" s="42"/>
      <c r="F110" s="271" t="s">
        <v>440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404</v>
      </c>
      <c r="AU110" s="19" t="s">
        <v>83</v>
      </c>
    </row>
    <row r="111" s="12" customFormat="1" ht="22.8" customHeight="1">
      <c r="A111" s="12"/>
      <c r="B111" s="190"/>
      <c r="C111" s="191"/>
      <c r="D111" s="192" t="s">
        <v>72</v>
      </c>
      <c r="E111" s="204" t="s">
        <v>441</v>
      </c>
      <c r="F111" s="204" t="s">
        <v>442</v>
      </c>
      <c r="G111" s="191"/>
      <c r="H111" s="191"/>
      <c r="I111" s="194"/>
      <c r="J111" s="205">
        <f>BK111</f>
        <v>0</v>
      </c>
      <c r="K111" s="191"/>
      <c r="L111" s="196"/>
      <c r="M111" s="197"/>
      <c r="N111" s="198"/>
      <c r="O111" s="198"/>
      <c r="P111" s="199">
        <f>SUM(P112:P121)</f>
        <v>0</v>
      </c>
      <c r="Q111" s="198"/>
      <c r="R111" s="199">
        <f>SUM(R112:R121)</f>
        <v>0</v>
      </c>
      <c r="S111" s="198"/>
      <c r="T111" s="200">
        <f>SUM(T112:T121)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1" t="s">
        <v>152</v>
      </c>
      <c r="AT111" s="202" t="s">
        <v>72</v>
      </c>
      <c r="AU111" s="202" t="s">
        <v>81</v>
      </c>
      <c r="AY111" s="201" t="s">
        <v>120</v>
      </c>
      <c r="BK111" s="203">
        <f>SUM(BK112:BK121)</f>
        <v>0</v>
      </c>
    </row>
    <row r="112" s="2" customFormat="1" ht="16.5" customHeight="1">
      <c r="A112" s="40"/>
      <c r="B112" s="41"/>
      <c r="C112" s="206" t="s">
        <v>175</v>
      </c>
      <c r="D112" s="206" t="s">
        <v>122</v>
      </c>
      <c r="E112" s="207" t="s">
        <v>443</v>
      </c>
      <c r="F112" s="208" t="s">
        <v>444</v>
      </c>
      <c r="G112" s="209" t="s">
        <v>400</v>
      </c>
      <c r="H112" s="210">
        <v>1</v>
      </c>
      <c r="I112" s="211"/>
      <c r="J112" s="212">
        <f>ROUND(I112*H112,2)</f>
        <v>0</v>
      </c>
      <c r="K112" s="208" t="s">
        <v>126</v>
      </c>
      <c r="L112" s="46"/>
      <c r="M112" s="213" t="s">
        <v>19</v>
      </c>
      <c r="N112" s="214" t="s">
        <v>44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401</v>
      </c>
      <c r="AT112" s="217" t="s">
        <v>122</v>
      </c>
      <c r="AU112" s="217" t="s">
        <v>83</v>
      </c>
      <c r="AY112" s="19" t="s">
        <v>120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81</v>
      </c>
      <c r="BK112" s="218">
        <f>ROUND(I112*H112,2)</f>
        <v>0</v>
      </c>
      <c r="BL112" s="19" t="s">
        <v>401</v>
      </c>
      <c r="BM112" s="217" t="s">
        <v>445</v>
      </c>
    </row>
    <row r="113" s="2" customFormat="1">
      <c r="A113" s="40"/>
      <c r="B113" s="41"/>
      <c r="C113" s="42"/>
      <c r="D113" s="219" t="s">
        <v>129</v>
      </c>
      <c r="E113" s="42"/>
      <c r="F113" s="220" t="s">
        <v>446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129</v>
      </c>
      <c r="AU113" s="19" t="s">
        <v>83</v>
      </c>
    </row>
    <row r="114" s="2" customFormat="1">
      <c r="A114" s="40"/>
      <c r="B114" s="41"/>
      <c r="C114" s="42"/>
      <c r="D114" s="226" t="s">
        <v>404</v>
      </c>
      <c r="E114" s="42"/>
      <c r="F114" s="271" t="s">
        <v>447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404</v>
      </c>
      <c r="AU114" s="19" t="s">
        <v>83</v>
      </c>
    </row>
    <row r="115" s="13" customFormat="1">
      <c r="A115" s="13"/>
      <c r="B115" s="224"/>
      <c r="C115" s="225"/>
      <c r="D115" s="226" t="s">
        <v>131</v>
      </c>
      <c r="E115" s="227" t="s">
        <v>19</v>
      </c>
      <c r="F115" s="228" t="s">
        <v>448</v>
      </c>
      <c r="G115" s="225"/>
      <c r="H115" s="229">
        <v>1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131</v>
      </c>
      <c r="AU115" s="235" t="s">
        <v>83</v>
      </c>
      <c r="AV115" s="13" t="s">
        <v>83</v>
      </c>
      <c r="AW115" s="13" t="s">
        <v>34</v>
      </c>
      <c r="AX115" s="13" t="s">
        <v>81</v>
      </c>
      <c r="AY115" s="235" t="s">
        <v>120</v>
      </c>
    </row>
    <row r="116" s="2" customFormat="1" ht="16.5" customHeight="1">
      <c r="A116" s="40"/>
      <c r="B116" s="41"/>
      <c r="C116" s="206" t="s">
        <v>181</v>
      </c>
      <c r="D116" s="206" t="s">
        <v>122</v>
      </c>
      <c r="E116" s="207" t="s">
        <v>449</v>
      </c>
      <c r="F116" s="208" t="s">
        <v>450</v>
      </c>
      <c r="G116" s="209" t="s">
        <v>400</v>
      </c>
      <c r="H116" s="210">
        <v>1</v>
      </c>
      <c r="I116" s="211"/>
      <c r="J116" s="212">
        <f>ROUND(I116*H116,2)</f>
        <v>0</v>
      </c>
      <c r="K116" s="208" t="s">
        <v>126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401</v>
      </c>
      <c r="AT116" s="217" t="s">
        <v>122</v>
      </c>
      <c r="AU116" s="217" t="s">
        <v>83</v>
      </c>
      <c r="AY116" s="19" t="s">
        <v>120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401</v>
      </c>
      <c r="BM116" s="217" t="s">
        <v>451</v>
      </c>
    </row>
    <row r="117" s="2" customFormat="1">
      <c r="A117" s="40"/>
      <c r="B117" s="41"/>
      <c r="C117" s="42"/>
      <c r="D117" s="219" t="s">
        <v>129</v>
      </c>
      <c r="E117" s="42"/>
      <c r="F117" s="220" t="s">
        <v>452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129</v>
      </c>
      <c r="AU117" s="19" t="s">
        <v>83</v>
      </c>
    </row>
    <row r="118" s="2" customFormat="1">
      <c r="A118" s="40"/>
      <c r="B118" s="41"/>
      <c r="C118" s="42"/>
      <c r="D118" s="226" t="s">
        <v>404</v>
      </c>
      <c r="E118" s="42"/>
      <c r="F118" s="271" t="s">
        <v>453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404</v>
      </c>
      <c r="AU118" s="19" t="s">
        <v>83</v>
      </c>
    </row>
    <row r="119" s="2" customFormat="1" ht="16.5" customHeight="1">
      <c r="A119" s="40"/>
      <c r="B119" s="41"/>
      <c r="C119" s="206" t="s">
        <v>186</v>
      </c>
      <c r="D119" s="206" t="s">
        <v>122</v>
      </c>
      <c r="E119" s="207" t="s">
        <v>454</v>
      </c>
      <c r="F119" s="208" t="s">
        <v>455</v>
      </c>
      <c r="G119" s="209" t="s">
        <v>400</v>
      </c>
      <c r="H119" s="210">
        <v>1</v>
      </c>
      <c r="I119" s="211"/>
      <c r="J119" s="212">
        <f>ROUND(I119*H119,2)</f>
        <v>0</v>
      </c>
      <c r="K119" s="208" t="s">
        <v>126</v>
      </c>
      <c r="L119" s="46"/>
      <c r="M119" s="213" t="s">
        <v>19</v>
      </c>
      <c r="N119" s="214" t="s">
        <v>44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401</v>
      </c>
      <c r="AT119" s="217" t="s">
        <v>122</v>
      </c>
      <c r="AU119" s="217" t="s">
        <v>83</v>
      </c>
      <c r="AY119" s="19" t="s">
        <v>120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81</v>
      </c>
      <c r="BK119" s="218">
        <f>ROUND(I119*H119,2)</f>
        <v>0</v>
      </c>
      <c r="BL119" s="19" t="s">
        <v>401</v>
      </c>
      <c r="BM119" s="217" t="s">
        <v>456</v>
      </c>
    </row>
    <row r="120" s="2" customFormat="1">
      <c r="A120" s="40"/>
      <c r="B120" s="41"/>
      <c r="C120" s="42"/>
      <c r="D120" s="219" t="s">
        <v>129</v>
      </c>
      <c r="E120" s="42"/>
      <c r="F120" s="220" t="s">
        <v>457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129</v>
      </c>
      <c r="AU120" s="19" t="s">
        <v>83</v>
      </c>
    </row>
    <row r="121" s="2" customFormat="1">
      <c r="A121" s="40"/>
      <c r="B121" s="41"/>
      <c r="C121" s="42"/>
      <c r="D121" s="226" t="s">
        <v>404</v>
      </c>
      <c r="E121" s="42"/>
      <c r="F121" s="271" t="s">
        <v>458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404</v>
      </c>
      <c r="AU121" s="19" t="s">
        <v>83</v>
      </c>
    </row>
    <row r="122" s="12" customFormat="1" ht="22.8" customHeight="1">
      <c r="A122" s="12"/>
      <c r="B122" s="190"/>
      <c r="C122" s="191"/>
      <c r="D122" s="192" t="s">
        <v>72</v>
      </c>
      <c r="E122" s="204" t="s">
        <v>459</v>
      </c>
      <c r="F122" s="204" t="s">
        <v>460</v>
      </c>
      <c r="G122" s="191"/>
      <c r="H122" s="191"/>
      <c r="I122" s="194"/>
      <c r="J122" s="205">
        <f>BK122</f>
        <v>0</v>
      </c>
      <c r="K122" s="191"/>
      <c r="L122" s="196"/>
      <c r="M122" s="197"/>
      <c r="N122" s="198"/>
      <c r="O122" s="198"/>
      <c r="P122" s="199">
        <f>SUM(P123:P125)</f>
        <v>0</v>
      </c>
      <c r="Q122" s="198"/>
      <c r="R122" s="199">
        <f>SUM(R123:R125)</f>
        <v>0</v>
      </c>
      <c r="S122" s="198"/>
      <c r="T122" s="200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1" t="s">
        <v>152</v>
      </c>
      <c r="AT122" s="202" t="s">
        <v>72</v>
      </c>
      <c r="AU122" s="202" t="s">
        <v>81</v>
      </c>
      <c r="AY122" s="201" t="s">
        <v>120</v>
      </c>
      <c r="BK122" s="203">
        <f>SUM(BK123:BK125)</f>
        <v>0</v>
      </c>
    </row>
    <row r="123" s="2" customFormat="1" ht="16.5" customHeight="1">
      <c r="A123" s="40"/>
      <c r="B123" s="41"/>
      <c r="C123" s="206" t="s">
        <v>8</v>
      </c>
      <c r="D123" s="206" t="s">
        <v>122</v>
      </c>
      <c r="E123" s="207" t="s">
        <v>461</v>
      </c>
      <c r="F123" s="208" t="s">
        <v>462</v>
      </c>
      <c r="G123" s="209" t="s">
        <v>400</v>
      </c>
      <c r="H123" s="210">
        <v>1</v>
      </c>
      <c r="I123" s="211"/>
      <c r="J123" s="212">
        <f>ROUND(I123*H123,2)</f>
        <v>0</v>
      </c>
      <c r="K123" s="208" t="s">
        <v>126</v>
      </c>
      <c r="L123" s="46"/>
      <c r="M123" s="213" t="s">
        <v>19</v>
      </c>
      <c r="N123" s="214" t="s">
        <v>44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401</v>
      </c>
      <c r="AT123" s="217" t="s">
        <v>122</v>
      </c>
      <c r="AU123" s="217" t="s">
        <v>83</v>
      </c>
      <c r="AY123" s="19" t="s">
        <v>120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81</v>
      </c>
      <c r="BK123" s="218">
        <f>ROUND(I123*H123,2)</f>
        <v>0</v>
      </c>
      <c r="BL123" s="19" t="s">
        <v>401</v>
      </c>
      <c r="BM123" s="217" t="s">
        <v>463</v>
      </c>
    </row>
    <row r="124" s="2" customFormat="1">
      <c r="A124" s="40"/>
      <c r="B124" s="41"/>
      <c r="C124" s="42"/>
      <c r="D124" s="219" t="s">
        <v>129</v>
      </c>
      <c r="E124" s="42"/>
      <c r="F124" s="220" t="s">
        <v>464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129</v>
      </c>
      <c r="AU124" s="19" t="s">
        <v>83</v>
      </c>
    </row>
    <row r="125" s="2" customFormat="1">
      <c r="A125" s="40"/>
      <c r="B125" s="41"/>
      <c r="C125" s="42"/>
      <c r="D125" s="226" t="s">
        <v>404</v>
      </c>
      <c r="E125" s="42"/>
      <c r="F125" s="271" t="s">
        <v>465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404</v>
      </c>
      <c r="AU125" s="19" t="s">
        <v>83</v>
      </c>
    </row>
    <row r="126" s="12" customFormat="1" ht="22.8" customHeight="1">
      <c r="A126" s="12"/>
      <c r="B126" s="190"/>
      <c r="C126" s="191"/>
      <c r="D126" s="192" t="s">
        <v>72</v>
      </c>
      <c r="E126" s="204" t="s">
        <v>466</v>
      </c>
      <c r="F126" s="204" t="s">
        <v>467</v>
      </c>
      <c r="G126" s="191"/>
      <c r="H126" s="191"/>
      <c r="I126" s="194"/>
      <c r="J126" s="205">
        <f>BK126</f>
        <v>0</v>
      </c>
      <c r="K126" s="191"/>
      <c r="L126" s="196"/>
      <c r="M126" s="197"/>
      <c r="N126" s="198"/>
      <c r="O126" s="198"/>
      <c r="P126" s="199">
        <f>SUM(P127:P134)</f>
        <v>0</v>
      </c>
      <c r="Q126" s="198"/>
      <c r="R126" s="199">
        <f>SUM(R127:R134)</f>
        <v>0</v>
      </c>
      <c r="S126" s="198"/>
      <c r="T126" s="200">
        <f>SUM(T127:T134)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1" t="s">
        <v>152</v>
      </c>
      <c r="AT126" s="202" t="s">
        <v>72</v>
      </c>
      <c r="AU126" s="202" t="s">
        <v>81</v>
      </c>
      <c r="AY126" s="201" t="s">
        <v>120</v>
      </c>
      <c r="BK126" s="203">
        <f>SUM(BK127:BK134)</f>
        <v>0</v>
      </c>
    </row>
    <row r="127" s="2" customFormat="1" ht="16.5" customHeight="1">
      <c r="A127" s="40"/>
      <c r="B127" s="41"/>
      <c r="C127" s="206" t="s">
        <v>197</v>
      </c>
      <c r="D127" s="206" t="s">
        <v>122</v>
      </c>
      <c r="E127" s="207" t="s">
        <v>468</v>
      </c>
      <c r="F127" s="208" t="s">
        <v>469</v>
      </c>
      <c r="G127" s="209" t="s">
        <v>400</v>
      </c>
      <c r="H127" s="210">
        <v>1</v>
      </c>
      <c r="I127" s="211"/>
      <c r="J127" s="212">
        <f>ROUND(I127*H127,2)</f>
        <v>0</v>
      </c>
      <c r="K127" s="208" t="s">
        <v>126</v>
      </c>
      <c r="L127" s="46"/>
      <c r="M127" s="213" t="s">
        <v>19</v>
      </c>
      <c r="N127" s="214" t="s">
        <v>44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401</v>
      </c>
      <c r="AT127" s="217" t="s">
        <v>122</v>
      </c>
      <c r="AU127" s="217" t="s">
        <v>83</v>
      </c>
      <c r="AY127" s="19" t="s">
        <v>120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81</v>
      </c>
      <c r="BK127" s="218">
        <f>ROUND(I127*H127,2)</f>
        <v>0</v>
      </c>
      <c r="BL127" s="19" t="s">
        <v>401</v>
      </c>
      <c r="BM127" s="217" t="s">
        <v>470</v>
      </c>
    </row>
    <row r="128" s="2" customFormat="1">
      <c r="A128" s="40"/>
      <c r="B128" s="41"/>
      <c r="C128" s="42"/>
      <c r="D128" s="219" t="s">
        <v>129</v>
      </c>
      <c r="E128" s="42"/>
      <c r="F128" s="220" t="s">
        <v>471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129</v>
      </c>
      <c r="AU128" s="19" t="s">
        <v>83</v>
      </c>
    </row>
    <row r="129" s="2" customFormat="1">
      <c r="A129" s="40"/>
      <c r="B129" s="41"/>
      <c r="C129" s="42"/>
      <c r="D129" s="226" t="s">
        <v>404</v>
      </c>
      <c r="E129" s="42"/>
      <c r="F129" s="271" t="s">
        <v>472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404</v>
      </c>
      <c r="AU129" s="19" t="s">
        <v>83</v>
      </c>
    </row>
    <row r="130" s="13" customFormat="1">
      <c r="A130" s="13"/>
      <c r="B130" s="224"/>
      <c r="C130" s="225"/>
      <c r="D130" s="226" t="s">
        <v>131</v>
      </c>
      <c r="E130" s="227" t="s">
        <v>19</v>
      </c>
      <c r="F130" s="228" t="s">
        <v>473</v>
      </c>
      <c r="G130" s="225"/>
      <c r="H130" s="229">
        <v>1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131</v>
      </c>
      <c r="AU130" s="235" t="s">
        <v>83</v>
      </c>
      <c r="AV130" s="13" t="s">
        <v>83</v>
      </c>
      <c r="AW130" s="13" t="s">
        <v>34</v>
      </c>
      <c r="AX130" s="13" t="s">
        <v>81</v>
      </c>
      <c r="AY130" s="235" t="s">
        <v>120</v>
      </c>
    </row>
    <row r="131" s="2" customFormat="1" ht="16.5" customHeight="1">
      <c r="A131" s="40"/>
      <c r="B131" s="41"/>
      <c r="C131" s="206" t="s">
        <v>203</v>
      </c>
      <c r="D131" s="206" t="s">
        <v>122</v>
      </c>
      <c r="E131" s="207" t="s">
        <v>474</v>
      </c>
      <c r="F131" s="208" t="s">
        <v>475</v>
      </c>
      <c r="G131" s="209" t="s">
        <v>400</v>
      </c>
      <c r="H131" s="210">
        <v>1</v>
      </c>
      <c r="I131" s="211"/>
      <c r="J131" s="212">
        <f>ROUND(I131*H131,2)</f>
        <v>0</v>
      </c>
      <c r="K131" s="208" t="s">
        <v>126</v>
      </c>
      <c r="L131" s="46"/>
      <c r="M131" s="213" t="s">
        <v>19</v>
      </c>
      <c r="N131" s="214" t="s">
        <v>44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401</v>
      </c>
      <c r="AT131" s="217" t="s">
        <v>122</v>
      </c>
      <c r="AU131" s="217" t="s">
        <v>83</v>
      </c>
      <c r="AY131" s="19" t="s">
        <v>120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81</v>
      </c>
      <c r="BK131" s="218">
        <f>ROUND(I131*H131,2)</f>
        <v>0</v>
      </c>
      <c r="BL131" s="19" t="s">
        <v>401</v>
      </c>
      <c r="BM131" s="217" t="s">
        <v>476</v>
      </c>
    </row>
    <row r="132" s="2" customFormat="1">
      <c r="A132" s="40"/>
      <c r="B132" s="41"/>
      <c r="C132" s="42"/>
      <c r="D132" s="219" t="s">
        <v>129</v>
      </c>
      <c r="E132" s="42"/>
      <c r="F132" s="220" t="s">
        <v>477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129</v>
      </c>
      <c r="AU132" s="19" t="s">
        <v>83</v>
      </c>
    </row>
    <row r="133" s="2" customFormat="1">
      <c r="A133" s="40"/>
      <c r="B133" s="41"/>
      <c r="C133" s="42"/>
      <c r="D133" s="226" t="s">
        <v>404</v>
      </c>
      <c r="E133" s="42"/>
      <c r="F133" s="271" t="s">
        <v>478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404</v>
      </c>
      <c r="AU133" s="19" t="s">
        <v>83</v>
      </c>
    </row>
    <row r="134" s="13" customFormat="1">
      <c r="A134" s="13"/>
      <c r="B134" s="224"/>
      <c r="C134" s="225"/>
      <c r="D134" s="226" t="s">
        <v>131</v>
      </c>
      <c r="E134" s="227" t="s">
        <v>19</v>
      </c>
      <c r="F134" s="228" t="s">
        <v>479</v>
      </c>
      <c r="G134" s="225"/>
      <c r="H134" s="229">
        <v>1</v>
      </c>
      <c r="I134" s="230"/>
      <c r="J134" s="225"/>
      <c r="K134" s="225"/>
      <c r="L134" s="231"/>
      <c r="M134" s="272"/>
      <c r="N134" s="273"/>
      <c r="O134" s="273"/>
      <c r="P134" s="273"/>
      <c r="Q134" s="273"/>
      <c r="R134" s="273"/>
      <c r="S134" s="273"/>
      <c r="T134" s="27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131</v>
      </c>
      <c r="AU134" s="235" t="s">
        <v>83</v>
      </c>
      <c r="AV134" s="13" t="s">
        <v>83</v>
      </c>
      <c r="AW134" s="13" t="s">
        <v>34</v>
      </c>
      <c r="AX134" s="13" t="s">
        <v>81</v>
      </c>
      <c r="AY134" s="235" t="s">
        <v>120</v>
      </c>
    </row>
    <row r="135" s="2" customFormat="1" ht="6.96" customHeight="1">
      <c r="A135" s="40"/>
      <c r="B135" s="61"/>
      <c r="C135" s="62"/>
      <c r="D135" s="62"/>
      <c r="E135" s="62"/>
      <c r="F135" s="62"/>
      <c r="G135" s="62"/>
      <c r="H135" s="62"/>
      <c r="I135" s="62"/>
      <c r="J135" s="62"/>
      <c r="K135" s="62"/>
      <c r="L135" s="46"/>
      <c r="M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</sheetData>
  <sheetProtection sheet="1" autoFilter="0" formatColumns="0" formatRows="0" objects="1" scenarios="1" spinCount="100000" saltValue="vPcuZ3UGJdJXS6rwI+fPROYqeHv5mp8TAZL/IT60fJmH1OpHnNblFSTnNl1cZFSJqH/Ad+yw+X0ChZI15AFJNw==" hashValue="bVMoOAhydsbrKyPA0Yj9AVYbRTo3jLibBBz0VqAjTerZri8RgIqyd7DvqpV9f6e1Du8IVzoWzCcABr4SFunesA==" algorithmName="SHA-512" password="CC35"/>
  <autoFilter ref="C84:K13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012103000"/>
    <hyperlink ref="F92" r:id="rId2" display="https://podminky.urs.cz/item/CS_URS_2024_01/012203000"/>
    <hyperlink ref="F95" r:id="rId3" display="https://podminky.urs.cz/item/CS_URS_2024_01/013274000"/>
    <hyperlink ref="F97" r:id="rId4" display="https://podminky.urs.cz/item/CS_URS_2024_01/013284000"/>
    <hyperlink ref="F99" r:id="rId5" display="https://podminky.urs.cz/item/CS_URS_2024_01/013294000"/>
    <hyperlink ref="F103" r:id="rId6" display="https://podminky.urs.cz/item/CS_URS_2024_01/032002000"/>
    <hyperlink ref="F106" r:id="rId7" display="https://podminky.urs.cz/item/CS_URS_2024_01/034002000"/>
    <hyperlink ref="F109" r:id="rId8" display="https://podminky.urs.cz/item/CS_URS_2024_01/039002000"/>
    <hyperlink ref="F113" r:id="rId9" display="https://podminky.urs.cz/item/CS_URS_2024_01/041903000"/>
    <hyperlink ref="F117" r:id="rId10" display="https://podminky.urs.cz/item/CS_URS_2024_01/042503000"/>
    <hyperlink ref="F120" r:id="rId11" display="https://podminky.urs.cz/item/CS_URS_2024_01/043103000"/>
    <hyperlink ref="F124" r:id="rId12" display="https://podminky.urs.cz/item/CS_URS_2024_01/072002001"/>
    <hyperlink ref="F128" r:id="rId13" display="https://podminky.urs.cz/item/CS_URS_2024_01/091002000"/>
    <hyperlink ref="F132" r:id="rId14" display="https://podminky.urs.cz/item/CS_URS_2024_01/09150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480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481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482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483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484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485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486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487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488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489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490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80</v>
      </c>
      <c r="F18" s="286" t="s">
        <v>491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492</v>
      </c>
      <c r="F19" s="286" t="s">
        <v>493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494</v>
      </c>
      <c r="F20" s="286" t="s">
        <v>495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496</v>
      </c>
      <c r="F21" s="286" t="s">
        <v>497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498</v>
      </c>
      <c r="F22" s="286" t="s">
        <v>499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500</v>
      </c>
      <c r="F23" s="286" t="s">
        <v>501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502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503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504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505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506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507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508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509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510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106</v>
      </c>
      <c r="F36" s="286"/>
      <c r="G36" s="286" t="s">
        <v>511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512</v>
      </c>
      <c r="F37" s="286"/>
      <c r="G37" s="286" t="s">
        <v>513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54</v>
      </c>
      <c r="F38" s="286"/>
      <c r="G38" s="286" t="s">
        <v>514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55</v>
      </c>
      <c r="F39" s="286"/>
      <c r="G39" s="286" t="s">
        <v>515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107</v>
      </c>
      <c r="F40" s="286"/>
      <c r="G40" s="286" t="s">
        <v>516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108</v>
      </c>
      <c r="F41" s="286"/>
      <c r="G41" s="286" t="s">
        <v>517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518</v>
      </c>
      <c r="F42" s="286"/>
      <c r="G42" s="286" t="s">
        <v>519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520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521</v>
      </c>
      <c r="F44" s="286"/>
      <c r="G44" s="286" t="s">
        <v>522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110</v>
      </c>
      <c r="F45" s="286"/>
      <c r="G45" s="286" t="s">
        <v>523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524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525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526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527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528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529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530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531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532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533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534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535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536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537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538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539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540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541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542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543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544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545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546</v>
      </c>
      <c r="D76" s="304"/>
      <c r="E76" s="304"/>
      <c r="F76" s="304" t="s">
        <v>547</v>
      </c>
      <c r="G76" s="305"/>
      <c r="H76" s="304" t="s">
        <v>55</v>
      </c>
      <c r="I76" s="304" t="s">
        <v>58</v>
      </c>
      <c r="J76" s="304" t="s">
        <v>548</v>
      </c>
      <c r="K76" s="303"/>
    </row>
    <row r="77" s="1" customFormat="1" ht="17.25" customHeight="1">
      <c r="B77" s="301"/>
      <c r="C77" s="306" t="s">
        <v>549</v>
      </c>
      <c r="D77" s="306"/>
      <c r="E77" s="306"/>
      <c r="F77" s="307" t="s">
        <v>550</v>
      </c>
      <c r="G77" s="308"/>
      <c r="H77" s="306"/>
      <c r="I77" s="306"/>
      <c r="J77" s="306" t="s">
        <v>551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54</v>
      </c>
      <c r="D79" s="311"/>
      <c r="E79" s="311"/>
      <c r="F79" s="312" t="s">
        <v>552</v>
      </c>
      <c r="G79" s="313"/>
      <c r="H79" s="289" t="s">
        <v>553</v>
      </c>
      <c r="I79" s="289" t="s">
        <v>554</v>
      </c>
      <c r="J79" s="289">
        <v>20</v>
      </c>
      <c r="K79" s="303"/>
    </row>
    <row r="80" s="1" customFormat="1" ht="15" customHeight="1">
      <c r="B80" s="301"/>
      <c r="C80" s="289" t="s">
        <v>555</v>
      </c>
      <c r="D80" s="289"/>
      <c r="E80" s="289"/>
      <c r="F80" s="312" t="s">
        <v>552</v>
      </c>
      <c r="G80" s="313"/>
      <c r="H80" s="289" t="s">
        <v>556</v>
      </c>
      <c r="I80" s="289" t="s">
        <v>554</v>
      </c>
      <c r="J80" s="289">
        <v>120</v>
      </c>
      <c r="K80" s="303"/>
    </row>
    <row r="81" s="1" customFormat="1" ht="15" customHeight="1">
      <c r="B81" s="314"/>
      <c r="C81" s="289" t="s">
        <v>557</v>
      </c>
      <c r="D81" s="289"/>
      <c r="E81" s="289"/>
      <c r="F81" s="312" t="s">
        <v>558</v>
      </c>
      <c r="G81" s="313"/>
      <c r="H81" s="289" t="s">
        <v>559</v>
      </c>
      <c r="I81" s="289" t="s">
        <v>554</v>
      </c>
      <c r="J81" s="289">
        <v>50</v>
      </c>
      <c r="K81" s="303"/>
    </row>
    <row r="82" s="1" customFormat="1" ht="15" customHeight="1">
      <c r="B82" s="314"/>
      <c r="C82" s="289" t="s">
        <v>560</v>
      </c>
      <c r="D82" s="289"/>
      <c r="E82" s="289"/>
      <c r="F82" s="312" t="s">
        <v>552</v>
      </c>
      <c r="G82" s="313"/>
      <c r="H82" s="289" t="s">
        <v>561</v>
      </c>
      <c r="I82" s="289" t="s">
        <v>562</v>
      </c>
      <c r="J82" s="289"/>
      <c r="K82" s="303"/>
    </row>
    <row r="83" s="1" customFormat="1" ht="15" customHeight="1">
      <c r="B83" s="314"/>
      <c r="C83" s="315" t="s">
        <v>563</v>
      </c>
      <c r="D83" s="315"/>
      <c r="E83" s="315"/>
      <c r="F83" s="316" t="s">
        <v>558</v>
      </c>
      <c r="G83" s="315"/>
      <c r="H83" s="315" t="s">
        <v>564</v>
      </c>
      <c r="I83" s="315" t="s">
        <v>554</v>
      </c>
      <c r="J83" s="315">
        <v>15</v>
      </c>
      <c r="K83" s="303"/>
    </row>
    <row r="84" s="1" customFormat="1" ht="15" customHeight="1">
      <c r="B84" s="314"/>
      <c r="C84" s="315" t="s">
        <v>565</v>
      </c>
      <c r="D84" s="315"/>
      <c r="E84" s="315"/>
      <c r="F84" s="316" t="s">
        <v>558</v>
      </c>
      <c r="G84" s="315"/>
      <c r="H84" s="315" t="s">
        <v>566</v>
      </c>
      <c r="I84" s="315" t="s">
        <v>554</v>
      </c>
      <c r="J84" s="315">
        <v>15</v>
      </c>
      <c r="K84" s="303"/>
    </row>
    <row r="85" s="1" customFormat="1" ht="15" customHeight="1">
      <c r="B85" s="314"/>
      <c r="C85" s="315" t="s">
        <v>567</v>
      </c>
      <c r="D85" s="315"/>
      <c r="E85" s="315"/>
      <c r="F85" s="316" t="s">
        <v>558</v>
      </c>
      <c r="G85" s="315"/>
      <c r="H85" s="315" t="s">
        <v>568</v>
      </c>
      <c r="I85" s="315" t="s">
        <v>554</v>
      </c>
      <c r="J85" s="315">
        <v>20</v>
      </c>
      <c r="K85" s="303"/>
    </row>
    <row r="86" s="1" customFormat="1" ht="15" customHeight="1">
      <c r="B86" s="314"/>
      <c r="C86" s="315" t="s">
        <v>569</v>
      </c>
      <c r="D86" s="315"/>
      <c r="E86" s="315"/>
      <c r="F86" s="316" t="s">
        <v>558</v>
      </c>
      <c r="G86" s="315"/>
      <c r="H86" s="315" t="s">
        <v>570</v>
      </c>
      <c r="I86" s="315" t="s">
        <v>554</v>
      </c>
      <c r="J86" s="315">
        <v>20</v>
      </c>
      <c r="K86" s="303"/>
    </row>
    <row r="87" s="1" customFormat="1" ht="15" customHeight="1">
      <c r="B87" s="314"/>
      <c r="C87" s="289" t="s">
        <v>571</v>
      </c>
      <c r="D87" s="289"/>
      <c r="E87" s="289"/>
      <c r="F87" s="312" t="s">
        <v>558</v>
      </c>
      <c r="G87" s="313"/>
      <c r="H87" s="289" t="s">
        <v>572</v>
      </c>
      <c r="I87" s="289" t="s">
        <v>554</v>
      </c>
      <c r="J87" s="289">
        <v>50</v>
      </c>
      <c r="K87" s="303"/>
    </row>
    <row r="88" s="1" customFormat="1" ht="15" customHeight="1">
      <c r="B88" s="314"/>
      <c r="C88" s="289" t="s">
        <v>573</v>
      </c>
      <c r="D88" s="289"/>
      <c r="E88" s="289"/>
      <c r="F88" s="312" t="s">
        <v>558</v>
      </c>
      <c r="G88" s="313"/>
      <c r="H88" s="289" t="s">
        <v>574</v>
      </c>
      <c r="I88" s="289" t="s">
        <v>554</v>
      </c>
      <c r="J88" s="289">
        <v>20</v>
      </c>
      <c r="K88" s="303"/>
    </row>
    <row r="89" s="1" customFormat="1" ht="15" customHeight="1">
      <c r="B89" s="314"/>
      <c r="C89" s="289" t="s">
        <v>575</v>
      </c>
      <c r="D89" s="289"/>
      <c r="E89" s="289"/>
      <c r="F89" s="312" t="s">
        <v>558</v>
      </c>
      <c r="G89" s="313"/>
      <c r="H89" s="289" t="s">
        <v>576</v>
      </c>
      <c r="I89" s="289" t="s">
        <v>554</v>
      </c>
      <c r="J89" s="289">
        <v>20</v>
      </c>
      <c r="K89" s="303"/>
    </row>
    <row r="90" s="1" customFormat="1" ht="15" customHeight="1">
      <c r="B90" s="314"/>
      <c r="C90" s="289" t="s">
        <v>577</v>
      </c>
      <c r="D90" s="289"/>
      <c r="E90" s="289"/>
      <c r="F90" s="312" t="s">
        <v>558</v>
      </c>
      <c r="G90" s="313"/>
      <c r="H90" s="289" t="s">
        <v>578</v>
      </c>
      <c r="I90" s="289" t="s">
        <v>554</v>
      </c>
      <c r="J90" s="289">
        <v>50</v>
      </c>
      <c r="K90" s="303"/>
    </row>
    <row r="91" s="1" customFormat="1" ht="15" customHeight="1">
      <c r="B91" s="314"/>
      <c r="C91" s="289" t="s">
        <v>579</v>
      </c>
      <c r="D91" s="289"/>
      <c r="E91" s="289"/>
      <c r="F91" s="312" t="s">
        <v>558</v>
      </c>
      <c r="G91" s="313"/>
      <c r="H91" s="289" t="s">
        <v>579</v>
      </c>
      <c r="I91" s="289" t="s">
        <v>554</v>
      </c>
      <c r="J91" s="289">
        <v>50</v>
      </c>
      <c r="K91" s="303"/>
    </row>
    <row r="92" s="1" customFormat="1" ht="15" customHeight="1">
      <c r="B92" s="314"/>
      <c r="C92" s="289" t="s">
        <v>580</v>
      </c>
      <c r="D92" s="289"/>
      <c r="E92" s="289"/>
      <c r="F92" s="312" t="s">
        <v>558</v>
      </c>
      <c r="G92" s="313"/>
      <c r="H92" s="289" t="s">
        <v>581</v>
      </c>
      <c r="I92" s="289" t="s">
        <v>554</v>
      </c>
      <c r="J92" s="289">
        <v>255</v>
      </c>
      <c r="K92" s="303"/>
    </row>
    <row r="93" s="1" customFormat="1" ht="15" customHeight="1">
      <c r="B93" s="314"/>
      <c r="C93" s="289" t="s">
        <v>582</v>
      </c>
      <c r="D93" s="289"/>
      <c r="E93" s="289"/>
      <c r="F93" s="312" t="s">
        <v>552</v>
      </c>
      <c r="G93" s="313"/>
      <c r="H93" s="289" t="s">
        <v>583</v>
      </c>
      <c r="I93" s="289" t="s">
        <v>584</v>
      </c>
      <c r="J93" s="289"/>
      <c r="K93" s="303"/>
    </row>
    <row r="94" s="1" customFormat="1" ht="15" customHeight="1">
      <c r="B94" s="314"/>
      <c r="C94" s="289" t="s">
        <v>585</v>
      </c>
      <c r="D94" s="289"/>
      <c r="E94" s="289"/>
      <c r="F94" s="312" t="s">
        <v>552</v>
      </c>
      <c r="G94" s="313"/>
      <c r="H94" s="289" t="s">
        <v>586</v>
      </c>
      <c r="I94" s="289" t="s">
        <v>587</v>
      </c>
      <c r="J94" s="289"/>
      <c r="K94" s="303"/>
    </row>
    <row r="95" s="1" customFormat="1" ht="15" customHeight="1">
      <c r="B95" s="314"/>
      <c r="C95" s="289" t="s">
        <v>588</v>
      </c>
      <c r="D95" s="289"/>
      <c r="E95" s="289"/>
      <c r="F95" s="312" t="s">
        <v>552</v>
      </c>
      <c r="G95" s="313"/>
      <c r="H95" s="289" t="s">
        <v>588</v>
      </c>
      <c r="I95" s="289" t="s">
        <v>587</v>
      </c>
      <c r="J95" s="289"/>
      <c r="K95" s="303"/>
    </row>
    <row r="96" s="1" customFormat="1" ht="15" customHeight="1">
      <c r="B96" s="314"/>
      <c r="C96" s="289" t="s">
        <v>39</v>
      </c>
      <c r="D96" s="289"/>
      <c r="E96" s="289"/>
      <c r="F96" s="312" t="s">
        <v>552</v>
      </c>
      <c r="G96" s="313"/>
      <c r="H96" s="289" t="s">
        <v>589</v>
      </c>
      <c r="I96" s="289" t="s">
        <v>587</v>
      </c>
      <c r="J96" s="289"/>
      <c r="K96" s="303"/>
    </row>
    <row r="97" s="1" customFormat="1" ht="15" customHeight="1">
      <c r="B97" s="314"/>
      <c r="C97" s="289" t="s">
        <v>49</v>
      </c>
      <c r="D97" s="289"/>
      <c r="E97" s="289"/>
      <c r="F97" s="312" t="s">
        <v>552</v>
      </c>
      <c r="G97" s="313"/>
      <c r="H97" s="289" t="s">
        <v>590</v>
      </c>
      <c r="I97" s="289" t="s">
        <v>587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591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546</v>
      </c>
      <c r="D103" s="304"/>
      <c r="E103" s="304"/>
      <c r="F103" s="304" t="s">
        <v>547</v>
      </c>
      <c r="G103" s="305"/>
      <c r="H103" s="304" t="s">
        <v>55</v>
      </c>
      <c r="I103" s="304" t="s">
        <v>58</v>
      </c>
      <c r="J103" s="304" t="s">
        <v>548</v>
      </c>
      <c r="K103" s="303"/>
    </row>
    <row r="104" s="1" customFormat="1" ht="17.25" customHeight="1">
      <c r="B104" s="301"/>
      <c r="C104" s="306" t="s">
        <v>549</v>
      </c>
      <c r="D104" s="306"/>
      <c r="E104" s="306"/>
      <c r="F104" s="307" t="s">
        <v>550</v>
      </c>
      <c r="G104" s="308"/>
      <c r="H104" s="306"/>
      <c r="I104" s="306"/>
      <c r="J104" s="306" t="s">
        <v>551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54</v>
      </c>
      <c r="D106" s="311"/>
      <c r="E106" s="311"/>
      <c r="F106" s="312" t="s">
        <v>552</v>
      </c>
      <c r="G106" s="289"/>
      <c r="H106" s="289" t="s">
        <v>592</v>
      </c>
      <c r="I106" s="289" t="s">
        <v>554</v>
      </c>
      <c r="J106" s="289">
        <v>20</v>
      </c>
      <c r="K106" s="303"/>
    </row>
    <row r="107" s="1" customFormat="1" ht="15" customHeight="1">
      <c r="B107" s="301"/>
      <c r="C107" s="289" t="s">
        <v>555</v>
      </c>
      <c r="D107" s="289"/>
      <c r="E107" s="289"/>
      <c r="F107" s="312" t="s">
        <v>552</v>
      </c>
      <c r="G107" s="289"/>
      <c r="H107" s="289" t="s">
        <v>592</v>
      </c>
      <c r="I107" s="289" t="s">
        <v>554</v>
      </c>
      <c r="J107" s="289">
        <v>120</v>
      </c>
      <c r="K107" s="303"/>
    </row>
    <row r="108" s="1" customFormat="1" ht="15" customHeight="1">
      <c r="B108" s="314"/>
      <c r="C108" s="289" t="s">
        <v>557</v>
      </c>
      <c r="D108" s="289"/>
      <c r="E108" s="289"/>
      <c r="F108" s="312" t="s">
        <v>558</v>
      </c>
      <c r="G108" s="289"/>
      <c r="H108" s="289" t="s">
        <v>592</v>
      </c>
      <c r="I108" s="289" t="s">
        <v>554</v>
      </c>
      <c r="J108" s="289">
        <v>50</v>
      </c>
      <c r="K108" s="303"/>
    </row>
    <row r="109" s="1" customFormat="1" ht="15" customHeight="1">
      <c r="B109" s="314"/>
      <c r="C109" s="289" t="s">
        <v>560</v>
      </c>
      <c r="D109" s="289"/>
      <c r="E109" s="289"/>
      <c r="F109" s="312" t="s">
        <v>552</v>
      </c>
      <c r="G109" s="289"/>
      <c r="H109" s="289" t="s">
        <v>592</v>
      </c>
      <c r="I109" s="289" t="s">
        <v>562</v>
      </c>
      <c r="J109" s="289"/>
      <c r="K109" s="303"/>
    </row>
    <row r="110" s="1" customFormat="1" ht="15" customHeight="1">
      <c r="B110" s="314"/>
      <c r="C110" s="289" t="s">
        <v>571</v>
      </c>
      <c r="D110" s="289"/>
      <c r="E110" s="289"/>
      <c r="F110" s="312" t="s">
        <v>558</v>
      </c>
      <c r="G110" s="289"/>
      <c r="H110" s="289" t="s">
        <v>592</v>
      </c>
      <c r="I110" s="289" t="s">
        <v>554</v>
      </c>
      <c r="J110" s="289">
        <v>50</v>
      </c>
      <c r="K110" s="303"/>
    </row>
    <row r="111" s="1" customFormat="1" ht="15" customHeight="1">
      <c r="B111" s="314"/>
      <c r="C111" s="289" t="s">
        <v>579</v>
      </c>
      <c r="D111" s="289"/>
      <c r="E111" s="289"/>
      <c r="F111" s="312" t="s">
        <v>558</v>
      </c>
      <c r="G111" s="289"/>
      <c r="H111" s="289" t="s">
        <v>592</v>
      </c>
      <c r="I111" s="289" t="s">
        <v>554</v>
      </c>
      <c r="J111" s="289">
        <v>50</v>
      </c>
      <c r="K111" s="303"/>
    </row>
    <row r="112" s="1" customFormat="1" ht="15" customHeight="1">
      <c r="B112" s="314"/>
      <c r="C112" s="289" t="s">
        <v>577</v>
      </c>
      <c r="D112" s="289"/>
      <c r="E112" s="289"/>
      <c r="F112" s="312" t="s">
        <v>558</v>
      </c>
      <c r="G112" s="289"/>
      <c r="H112" s="289" t="s">
        <v>592</v>
      </c>
      <c r="I112" s="289" t="s">
        <v>554</v>
      </c>
      <c r="J112" s="289">
        <v>50</v>
      </c>
      <c r="K112" s="303"/>
    </row>
    <row r="113" s="1" customFormat="1" ht="15" customHeight="1">
      <c r="B113" s="314"/>
      <c r="C113" s="289" t="s">
        <v>54</v>
      </c>
      <c r="D113" s="289"/>
      <c r="E113" s="289"/>
      <c r="F113" s="312" t="s">
        <v>552</v>
      </c>
      <c r="G113" s="289"/>
      <c r="H113" s="289" t="s">
        <v>593</v>
      </c>
      <c r="I113" s="289" t="s">
        <v>554</v>
      </c>
      <c r="J113" s="289">
        <v>20</v>
      </c>
      <c r="K113" s="303"/>
    </row>
    <row r="114" s="1" customFormat="1" ht="15" customHeight="1">
      <c r="B114" s="314"/>
      <c r="C114" s="289" t="s">
        <v>594</v>
      </c>
      <c r="D114" s="289"/>
      <c r="E114" s="289"/>
      <c r="F114" s="312" t="s">
        <v>552</v>
      </c>
      <c r="G114" s="289"/>
      <c r="H114" s="289" t="s">
        <v>595</v>
      </c>
      <c r="I114" s="289" t="s">
        <v>554</v>
      </c>
      <c r="J114" s="289">
        <v>120</v>
      </c>
      <c r="K114" s="303"/>
    </row>
    <row r="115" s="1" customFormat="1" ht="15" customHeight="1">
      <c r="B115" s="314"/>
      <c r="C115" s="289" t="s">
        <v>39</v>
      </c>
      <c r="D115" s="289"/>
      <c r="E115" s="289"/>
      <c r="F115" s="312" t="s">
        <v>552</v>
      </c>
      <c r="G115" s="289"/>
      <c r="H115" s="289" t="s">
        <v>596</v>
      </c>
      <c r="I115" s="289" t="s">
        <v>587</v>
      </c>
      <c r="J115" s="289"/>
      <c r="K115" s="303"/>
    </row>
    <row r="116" s="1" customFormat="1" ht="15" customHeight="1">
      <c r="B116" s="314"/>
      <c r="C116" s="289" t="s">
        <v>49</v>
      </c>
      <c r="D116" s="289"/>
      <c r="E116" s="289"/>
      <c r="F116" s="312" t="s">
        <v>552</v>
      </c>
      <c r="G116" s="289"/>
      <c r="H116" s="289" t="s">
        <v>597</v>
      </c>
      <c r="I116" s="289" t="s">
        <v>587</v>
      </c>
      <c r="J116" s="289"/>
      <c r="K116" s="303"/>
    </row>
    <row r="117" s="1" customFormat="1" ht="15" customHeight="1">
      <c r="B117" s="314"/>
      <c r="C117" s="289" t="s">
        <v>58</v>
      </c>
      <c r="D117" s="289"/>
      <c r="E117" s="289"/>
      <c r="F117" s="312" t="s">
        <v>552</v>
      </c>
      <c r="G117" s="289"/>
      <c r="H117" s="289" t="s">
        <v>598</v>
      </c>
      <c r="I117" s="289" t="s">
        <v>599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600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546</v>
      </c>
      <c r="D123" s="304"/>
      <c r="E123" s="304"/>
      <c r="F123" s="304" t="s">
        <v>547</v>
      </c>
      <c r="G123" s="305"/>
      <c r="H123" s="304" t="s">
        <v>55</v>
      </c>
      <c r="I123" s="304" t="s">
        <v>58</v>
      </c>
      <c r="J123" s="304" t="s">
        <v>548</v>
      </c>
      <c r="K123" s="333"/>
    </row>
    <row r="124" s="1" customFormat="1" ht="17.25" customHeight="1">
      <c r="B124" s="332"/>
      <c r="C124" s="306" t="s">
        <v>549</v>
      </c>
      <c r="D124" s="306"/>
      <c r="E124" s="306"/>
      <c r="F124" s="307" t="s">
        <v>550</v>
      </c>
      <c r="G124" s="308"/>
      <c r="H124" s="306"/>
      <c r="I124" s="306"/>
      <c r="J124" s="306" t="s">
        <v>551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555</v>
      </c>
      <c r="D126" s="311"/>
      <c r="E126" s="311"/>
      <c r="F126" s="312" t="s">
        <v>552</v>
      </c>
      <c r="G126" s="289"/>
      <c r="H126" s="289" t="s">
        <v>592</v>
      </c>
      <c r="I126" s="289" t="s">
        <v>554</v>
      </c>
      <c r="J126" s="289">
        <v>120</v>
      </c>
      <c r="K126" s="337"/>
    </row>
    <row r="127" s="1" customFormat="1" ht="15" customHeight="1">
      <c r="B127" s="334"/>
      <c r="C127" s="289" t="s">
        <v>601</v>
      </c>
      <c r="D127" s="289"/>
      <c r="E127" s="289"/>
      <c r="F127" s="312" t="s">
        <v>552</v>
      </c>
      <c r="G127" s="289"/>
      <c r="H127" s="289" t="s">
        <v>602</v>
      </c>
      <c r="I127" s="289" t="s">
        <v>554</v>
      </c>
      <c r="J127" s="289" t="s">
        <v>603</v>
      </c>
      <c r="K127" s="337"/>
    </row>
    <row r="128" s="1" customFormat="1" ht="15" customHeight="1">
      <c r="B128" s="334"/>
      <c r="C128" s="289" t="s">
        <v>500</v>
      </c>
      <c r="D128" s="289"/>
      <c r="E128" s="289"/>
      <c r="F128" s="312" t="s">
        <v>552</v>
      </c>
      <c r="G128" s="289"/>
      <c r="H128" s="289" t="s">
        <v>604</v>
      </c>
      <c r="I128" s="289" t="s">
        <v>554</v>
      </c>
      <c r="J128" s="289" t="s">
        <v>603</v>
      </c>
      <c r="K128" s="337"/>
    </row>
    <row r="129" s="1" customFormat="1" ht="15" customHeight="1">
      <c r="B129" s="334"/>
      <c r="C129" s="289" t="s">
        <v>563</v>
      </c>
      <c r="D129" s="289"/>
      <c r="E129" s="289"/>
      <c r="F129" s="312" t="s">
        <v>558</v>
      </c>
      <c r="G129" s="289"/>
      <c r="H129" s="289" t="s">
        <v>564</v>
      </c>
      <c r="I129" s="289" t="s">
        <v>554</v>
      </c>
      <c r="J129" s="289">
        <v>15</v>
      </c>
      <c r="K129" s="337"/>
    </row>
    <row r="130" s="1" customFormat="1" ht="15" customHeight="1">
      <c r="B130" s="334"/>
      <c r="C130" s="315" t="s">
        <v>565</v>
      </c>
      <c r="D130" s="315"/>
      <c r="E130" s="315"/>
      <c r="F130" s="316" t="s">
        <v>558</v>
      </c>
      <c r="G130" s="315"/>
      <c r="H130" s="315" t="s">
        <v>566</v>
      </c>
      <c r="I130" s="315" t="s">
        <v>554</v>
      </c>
      <c r="J130" s="315">
        <v>15</v>
      </c>
      <c r="K130" s="337"/>
    </row>
    <row r="131" s="1" customFormat="1" ht="15" customHeight="1">
      <c r="B131" s="334"/>
      <c r="C131" s="315" t="s">
        <v>567</v>
      </c>
      <c r="D131" s="315"/>
      <c r="E131" s="315"/>
      <c r="F131" s="316" t="s">
        <v>558</v>
      </c>
      <c r="G131" s="315"/>
      <c r="H131" s="315" t="s">
        <v>568</v>
      </c>
      <c r="I131" s="315" t="s">
        <v>554</v>
      </c>
      <c r="J131" s="315">
        <v>20</v>
      </c>
      <c r="K131" s="337"/>
    </row>
    <row r="132" s="1" customFormat="1" ht="15" customHeight="1">
      <c r="B132" s="334"/>
      <c r="C132" s="315" t="s">
        <v>569</v>
      </c>
      <c r="D132" s="315"/>
      <c r="E132" s="315"/>
      <c r="F132" s="316" t="s">
        <v>558</v>
      </c>
      <c r="G132" s="315"/>
      <c r="H132" s="315" t="s">
        <v>570</v>
      </c>
      <c r="I132" s="315" t="s">
        <v>554</v>
      </c>
      <c r="J132" s="315">
        <v>20</v>
      </c>
      <c r="K132" s="337"/>
    </row>
    <row r="133" s="1" customFormat="1" ht="15" customHeight="1">
      <c r="B133" s="334"/>
      <c r="C133" s="289" t="s">
        <v>557</v>
      </c>
      <c r="D133" s="289"/>
      <c r="E133" s="289"/>
      <c r="F133" s="312" t="s">
        <v>558</v>
      </c>
      <c r="G133" s="289"/>
      <c r="H133" s="289" t="s">
        <v>592</v>
      </c>
      <c r="I133" s="289" t="s">
        <v>554</v>
      </c>
      <c r="J133" s="289">
        <v>50</v>
      </c>
      <c r="K133" s="337"/>
    </row>
    <row r="134" s="1" customFormat="1" ht="15" customHeight="1">
      <c r="B134" s="334"/>
      <c r="C134" s="289" t="s">
        <v>571</v>
      </c>
      <c r="D134" s="289"/>
      <c r="E134" s="289"/>
      <c r="F134" s="312" t="s">
        <v>558</v>
      </c>
      <c r="G134" s="289"/>
      <c r="H134" s="289" t="s">
        <v>592</v>
      </c>
      <c r="I134" s="289" t="s">
        <v>554</v>
      </c>
      <c r="J134" s="289">
        <v>50</v>
      </c>
      <c r="K134" s="337"/>
    </row>
    <row r="135" s="1" customFormat="1" ht="15" customHeight="1">
      <c r="B135" s="334"/>
      <c r="C135" s="289" t="s">
        <v>577</v>
      </c>
      <c r="D135" s="289"/>
      <c r="E135" s="289"/>
      <c r="F135" s="312" t="s">
        <v>558</v>
      </c>
      <c r="G135" s="289"/>
      <c r="H135" s="289" t="s">
        <v>592</v>
      </c>
      <c r="I135" s="289" t="s">
        <v>554</v>
      </c>
      <c r="J135" s="289">
        <v>50</v>
      </c>
      <c r="K135" s="337"/>
    </row>
    <row r="136" s="1" customFormat="1" ht="15" customHeight="1">
      <c r="B136" s="334"/>
      <c r="C136" s="289" t="s">
        <v>579</v>
      </c>
      <c r="D136" s="289"/>
      <c r="E136" s="289"/>
      <c r="F136" s="312" t="s">
        <v>558</v>
      </c>
      <c r="G136" s="289"/>
      <c r="H136" s="289" t="s">
        <v>592</v>
      </c>
      <c r="I136" s="289" t="s">
        <v>554</v>
      </c>
      <c r="J136" s="289">
        <v>50</v>
      </c>
      <c r="K136" s="337"/>
    </row>
    <row r="137" s="1" customFormat="1" ht="15" customHeight="1">
      <c r="B137" s="334"/>
      <c r="C137" s="289" t="s">
        <v>580</v>
      </c>
      <c r="D137" s="289"/>
      <c r="E137" s="289"/>
      <c r="F137" s="312" t="s">
        <v>558</v>
      </c>
      <c r="G137" s="289"/>
      <c r="H137" s="289" t="s">
        <v>605</v>
      </c>
      <c r="I137" s="289" t="s">
        <v>554</v>
      </c>
      <c r="J137" s="289">
        <v>255</v>
      </c>
      <c r="K137" s="337"/>
    </row>
    <row r="138" s="1" customFormat="1" ht="15" customHeight="1">
      <c r="B138" s="334"/>
      <c r="C138" s="289" t="s">
        <v>582</v>
      </c>
      <c r="D138" s="289"/>
      <c r="E138" s="289"/>
      <c r="F138" s="312" t="s">
        <v>552</v>
      </c>
      <c r="G138" s="289"/>
      <c r="H138" s="289" t="s">
        <v>606</v>
      </c>
      <c r="I138" s="289" t="s">
        <v>584</v>
      </c>
      <c r="J138" s="289"/>
      <c r="K138" s="337"/>
    </row>
    <row r="139" s="1" customFormat="1" ht="15" customHeight="1">
      <c r="B139" s="334"/>
      <c r="C139" s="289" t="s">
        <v>585</v>
      </c>
      <c r="D139" s="289"/>
      <c r="E139" s="289"/>
      <c r="F139" s="312" t="s">
        <v>552</v>
      </c>
      <c r="G139" s="289"/>
      <c r="H139" s="289" t="s">
        <v>607</v>
      </c>
      <c r="I139" s="289" t="s">
        <v>587</v>
      </c>
      <c r="J139" s="289"/>
      <c r="K139" s="337"/>
    </row>
    <row r="140" s="1" customFormat="1" ht="15" customHeight="1">
      <c r="B140" s="334"/>
      <c r="C140" s="289" t="s">
        <v>588</v>
      </c>
      <c r="D140" s="289"/>
      <c r="E140" s="289"/>
      <c r="F140" s="312" t="s">
        <v>552</v>
      </c>
      <c r="G140" s="289"/>
      <c r="H140" s="289" t="s">
        <v>588</v>
      </c>
      <c r="I140" s="289" t="s">
        <v>587</v>
      </c>
      <c r="J140" s="289"/>
      <c r="K140" s="337"/>
    </row>
    <row r="141" s="1" customFormat="1" ht="15" customHeight="1">
      <c r="B141" s="334"/>
      <c r="C141" s="289" t="s">
        <v>39</v>
      </c>
      <c r="D141" s="289"/>
      <c r="E141" s="289"/>
      <c r="F141" s="312" t="s">
        <v>552</v>
      </c>
      <c r="G141" s="289"/>
      <c r="H141" s="289" t="s">
        <v>608</v>
      </c>
      <c r="I141" s="289" t="s">
        <v>587</v>
      </c>
      <c r="J141" s="289"/>
      <c r="K141" s="337"/>
    </row>
    <row r="142" s="1" customFormat="1" ht="15" customHeight="1">
      <c r="B142" s="334"/>
      <c r="C142" s="289" t="s">
        <v>609</v>
      </c>
      <c r="D142" s="289"/>
      <c r="E142" s="289"/>
      <c r="F142" s="312" t="s">
        <v>552</v>
      </c>
      <c r="G142" s="289"/>
      <c r="H142" s="289" t="s">
        <v>610</v>
      </c>
      <c r="I142" s="289" t="s">
        <v>587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611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546</v>
      </c>
      <c r="D148" s="304"/>
      <c r="E148" s="304"/>
      <c r="F148" s="304" t="s">
        <v>547</v>
      </c>
      <c r="G148" s="305"/>
      <c r="H148" s="304" t="s">
        <v>55</v>
      </c>
      <c r="I148" s="304" t="s">
        <v>58</v>
      </c>
      <c r="J148" s="304" t="s">
        <v>548</v>
      </c>
      <c r="K148" s="303"/>
    </row>
    <row r="149" s="1" customFormat="1" ht="17.25" customHeight="1">
      <c r="B149" s="301"/>
      <c r="C149" s="306" t="s">
        <v>549</v>
      </c>
      <c r="D149" s="306"/>
      <c r="E149" s="306"/>
      <c r="F149" s="307" t="s">
        <v>550</v>
      </c>
      <c r="G149" s="308"/>
      <c r="H149" s="306"/>
      <c r="I149" s="306"/>
      <c r="J149" s="306" t="s">
        <v>551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555</v>
      </c>
      <c r="D151" s="289"/>
      <c r="E151" s="289"/>
      <c r="F151" s="342" t="s">
        <v>552</v>
      </c>
      <c r="G151" s="289"/>
      <c r="H151" s="341" t="s">
        <v>592</v>
      </c>
      <c r="I151" s="341" t="s">
        <v>554</v>
      </c>
      <c r="J151" s="341">
        <v>120</v>
      </c>
      <c r="K151" s="337"/>
    </row>
    <row r="152" s="1" customFormat="1" ht="15" customHeight="1">
      <c r="B152" s="314"/>
      <c r="C152" s="341" t="s">
        <v>601</v>
      </c>
      <c r="D152" s="289"/>
      <c r="E152" s="289"/>
      <c r="F152" s="342" t="s">
        <v>552</v>
      </c>
      <c r="G152" s="289"/>
      <c r="H152" s="341" t="s">
        <v>612</v>
      </c>
      <c r="I152" s="341" t="s">
        <v>554</v>
      </c>
      <c r="J152" s="341" t="s">
        <v>603</v>
      </c>
      <c r="K152" s="337"/>
    </row>
    <row r="153" s="1" customFormat="1" ht="15" customHeight="1">
      <c r="B153" s="314"/>
      <c r="C153" s="341" t="s">
        <v>500</v>
      </c>
      <c r="D153" s="289"/>
      <c r="E153" s="289"/>
      <c r="F153" s="342" t="s">
        <v>552</v>
      </c>
      <c r="G153" s="289"/>
      <c r="H153" s="341" t="s">
        <v>613</v>
      </c>
      <c r="I153" s="341" t="s">
        <v>554</v>
      </c>
      <c r="J153" s="341" t="s">
        <v>603</v>
      </c>
      <c r="K153" s="337"/>
    </row>
    <row r="154" s="1" customFormat="1" ht="15" customHeight="1">
      <c r="B154" s="314"/>
      <c r="C154" s="341" t="s">
        <v>557</v>
      </c>
      <c r="D154" s="289"/>
      <c r="E154" s="289"/>
      <c r="F154" s="342" t="s">
        <v>558</v>
      </c>
      <c r="G154" s="289"/>
      <c r="H154" s="341" t="s">
        <v>592</v>
      </c>
      <c r="I154" s="341" t="s">
        <v>554</v>
      </c>
      <c r="J154" s="341">
        <v>50</v>
      </c>
      <c r="K154" s="337"/>
    </row>
    <row r="155" s="1" customFormat="1" ht="15" customHeight="1">
      <c r="B155" s="314"/>
      <c r="C155" s="341" t="s">
        <v>560</v>
      </c>
      <c r="D155" s="289"/>
      <c r="E155" s="289"/>
      <c r="F155" s="342" t="s">
        <v>552</v>
      </c>
      <c r="G155" s="289"/>
      <c r="H155" s="341" t="s">
        <v>592</v>
      </c>
      <c r="I155" s="341" t="s">
        <v>562</v>
      </c>
      <c r="J155" s="341"/>
      <c r="K155" s="337"/>
    </row>
    <row r="156" s="1" customFormat="1" ht="15" customHeight="1">
      <c r="B156" s="314"/>
      <c r="C156" s="341" t="s">
        <v>571</v>
      </c>
      <c r="D156" s="289"/>
      <c r="E156" s="289"/>
      <c r="F156" s="342" t="s">
        <v>558</v>
      </c>
      <c r="G156" s="289"/>
      <c r="H156" s="341" t="s">
        <v>592</v>
      </c>
      <c r="I156" s="341" t="s">
        <v>554</v>
      </c>
      <c r="J156" s="341">
        <v>50</v>
      </c>
      <c r="K156" s="337"/>
    </row>
    <row r="157" s="1" customFormat="1" ht="15" customHeight="1">
      <c r="B157" s="314"/>
      <c r="C157" s="341" t="s">
        <v>579</v>
      </c>
      <c r="D157" s="289"/>
      <c r="E157" s="289"/>
      <c r="F157" s="342" t="s">
        <v>558</v>
      </c>
      <c r="G157" s="289"/>
      <c r="H157" s="341" t="s">
        <v>592</v>
      </c>
      <c r="I157" s="341" t="s">
        <v>554</v>
      </c>
      <c r="J157" s="341">
        <v>50</v>
      </c>
      <c r="K157" s="337"/>
    </row>
    <row r="158" s="1" customFormat="1" ht="15" customHeight="1">
      <c r="B158" s="314"/>
      <c r="C158" s="341" t="s">
        <v>577</v>
      </c>
      <c r="D158" s="289"/>
      <c r="E158" s="289"/>
      <c r="F158" s="342" t="s">
        <v>558</v>
      </c>
      <c r="G158" s="289"/>
      <c r="H158" s="341" t="s">
        <v>592</v>
      </c>
      <c r="I158" s="341" t="s">
        <v>554</v>
      </c>
      <c r="J158" s="341">
        <v>50</v>
      </c>
      <c r="K158" s="337"/>
    </row>
    <row r="159" s="1" customFormat="1" ht="15" customHeight="1">
      <c r="B159" s="314"/>
      <c r="C159" s="341" t="s">
        <v>95</v>
      </c>
      <c r="D159" s="289"/>
      <c r="E159" s="289"/>
      <c r="F159" s="342" t="s">
        <v>552</v>
      </c>
      <c r="G159" s="289"/>
      <c r="H159" s="341" t="s">
        <v>614</v>
      </c>
      <c r="I159" s="341" t="s">
        <v>554</v>
      </c>
      <c r="J159" s="341" t="s">
        <v>615</v>
      </c>
      <c r="K159" s="337"/>
    </row>
    <row r="160" s="1" customFormat="1" ht="15" customHeight="1">
      <c r="B160" s="314"/>
      <c r="C160" s="341" t="s">
        <v>616</v>
      </c>
      <c r="D160" s="289"/>
      <c r="E160" s="289"/>
      <c r="F160" s="342" t="s">
        <v>552</v>
      </c>
      <c r="G160" s="289"/>
      <c r="H160" s="341" t="s">
        <v>617</v>
      </c>
      <c r="I160" s="341" t="s">
        <v>587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618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546</v>
      </c>
      <c r="D166" s="304"/>
      <c r="E166" s="304"/>
      <c r="F166" s="304" t="s">
        <v>547</v>
      </c>
      <c r="G166" s="346"/>
      <c r="H166" s="347" t="s">
        <v>55</v>
      </c>
      <c r="I166" s="347" t="s">
        <v>58</v>
      </c>
      <c r="J166" s="304" t="s">
        <v>548</v>
      </c>
      <c r="K166" s="281"/>
    </row>
    <row r="167" s="1" customFormat="1" ht="17.25" customHeight="1">
      <c r="B167" s="282"/>
      <c r="C167" s="306" t="s">
        <v>549</v>
      </c>
      <c r="D167" s="306"/>
      <c r="E167" s="306"/>
      <c r="F167" s="307" t="s">
        <v>550</v>
      </c>
      <c r="G167" s="348"/>
      <c r="H167" s="349"/>
      <c r="I167" s="349"/>
      <c r="J167" s="306" t="s">
        <v>551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555</v>
      </c>
      <c r="D169" s="289"/>
      <c r="E169" s="289"/>
      <c r="F169" s="312" t="s">
        <v>552</v>
      </c>
      <c r="G169" s="289"/>
      <c r="H169" s="289" t="s">
        <v>592</v>
      </c>
      <c r="I169" s="289" t="s">
        <v>554</v>
      </c>
      <c r="J169" s="289">
        <v>120</v>
      </c>
      <c r="K169" s="337"/>
    </row>
    <row r="170" s="1" customFormat="1" ht="15" customHeight="1">
      <c r="B170" s="314"/>
      <c r="C170" s="289" t="s">
        <v>601</v>
      </c>
      <c r="D170" s="289"/>
      <c r="E170" s="289"/>
      <c r="F170" s="312" t="s">
        <v>552</v>
      </c>
      <c r="G170" s="289"/>
      <c r="H170" s="289" t="s">
        <v>602</v>
      </c>
      <c r="I170" s="289" t="s">
        <v>554</v>
      </c>
      <c r="J170" s="289" t="s">
        <v>603</v>
      </c>
      <c r="K170" s="337"/>
    </row>
    <row r="171" s="1" customFormat="1" ht="15" customHeight="1">
      <c r="B171" s="314"/>
      <c r="C171" s="289" t="s">
        <v>500</v>
      </c>
      <c r="D171" s="289"/>
      <c r="E171" s="289"/>
      <c r="F171" s="312" t="s">
        <v>552</v>
      </c>
      <c r="G171" s="289"/>
      <c r="H171" s="289" t="s">
        <v>619</v>
      </c>
      <c r="I171" s="289" t="s">
        <v>554</v>
      </c>
      <c r="J171" s="289" t="s">
        <v>603</v>
      </c>
      <c r="K171" s="337"/>
    </row>
    <row r="172" s="1" customFormat="1" ht="15" customHeight="1">
      <c r="B172" s="314"/>
      <c r="C172" s="289" t="s">
        <v>557</v>
      </c>
      <c r="D172" s="289"/>
      <c r="E172" s="289"/>
      <c r="F172" s="312" t="s">
        <v>558</v>
      </c>
      <c r="G172" s="289"/>
      <c r="H172" s="289" t="s">
        <v>619</v>
      </c>
      <c r="I172" s="289" t="s">
        <v>554</v>
      </c>
      <c r="J172" s="289">
        <v>50</v>
      </c>
      <c r="K172" s="337"/>
    </row>
    <row r="173" s="1" customFormat="1" ht="15" customHeight="1">
      <c r="B173" s="314"/>
      <c r="C173" s="289" t="s">
        <v>560</v>
      </c>
      <c r="D173" s="289"/>
      <c r="E173" s="289"/>
      <c r="F173" s="312" t="s">
        <v>552</v>
      </c>
      <c r="G173" s="289"/>
      <c r="H173" s="289" t="s">
        <v>619</v>
      </c>
      <c r="I173" s="289" t="s">
        <v>562</v>
      </c>
      <c r="J173" s="289"/>
      <c r="K173" s="337"/>
    </row>
    <row r="174" s="1" customFormat="1" ht="15" customHeight="1">
      <c r="B174" s="314"/>
      <c r="C174" s="289" t="s">
        <v>571</v>
      </c>
      <c r="D174" s="289"/>
      <c r="E174" s="289"/>
      <c r="F174" s="312" t="s">
        <v>558</v>
      </c>
      <c r="G174" s="289"/>
      <c r="H174" s="289" t="s">
        <v>619</v>
      </c>
      <c r="I174" s="289" t="s">
        <v>554</v>
      </c>
      <c r="J174" s="289">
        <v>50</v>
      </c>
      <c r="K174" s="337"/>
    </row>
    <row r="175" s="1" customFormat="1" ht="15" customHeight="1">
      <c r="B175" s="314"/>
      <c r="C175" s="289" t="s">
        <v>579</v>
      </c>
      <c r="D175" s="289"/>
      <c r="E175" s="289"/>
      <c r="F175" s="312" t="s">
        <v>558</v>
      </c>
      <c r="G175" s="289"/>
      <c r="H175" s="289" t="s">
        <v>619</v>
      </c>
      <c r="I175" s="289" t="s">
        <v>554</v>
      </c>
      <c r="J175" s="289">
        <v>50</v>
      </c>
      <c r="K175" s="337"/>
    </row>
    <row r="176" s="1" customFormat="1" ht="15" customHeight="1">
      <c r="B176" s="314"/>
      <c r="C176" s="289" t="s">
        <v>577</v>
      </c>
      <c r="D176" s="289"/>
      <c r="E176" s="289"/>
      <c r="F176" s="312" t="s">
        <v>558</v>
      </c>
      <c r="G176" s="289"/>
      <c r="H176" s="289" t="s">
        <v>619</v>
      </c>
      <c r="I176" s="289" t="s">
        <v>554</v>
      </c>
      <c r="J176" s="289">
        <v>50</v>
      </c>
      <c r="K176" s="337"/>
    </row>
    <row r="177" s="1" customFormat="1" ht="15" customHeight="1">
      <c r="B177" s="314"/>
      <c r="C177" s="289" t="s">
        <v>106</v>
      </c>
      <c r="D177" s="289"/>
      <c r="E177" s="289"/>
      <c r="F177" s="312" t="s">
        <v>552</v>
      </c>
      <c r="G177" s="289"/>
      <c r="H177" s="289" t="s">
        <v>620</v>
      </c>
      <c r="I177" s="289" t="s">
        <v>621</v>
      </c>
      <c r="J177" s="289"/>
      <c r="K177" s="337"/>
    </row>
    <row r="178" s="1" customFormat="1" ht="15" customHeight="1">
      <c r="B178" s="314"/>
      <c r="C178" s="289" t="s">
        <v>58</v>
      </c>
      <c r="D178" s="289"/>
      <c r="E178" s="289"/>
      <c r="F178" s="312" t="s">
        <v>552</v>
      </c>
      <c r="G178" s="289"/>
      <c r="H178" s="289" t="s">
        <v>622</v>
      </c>
      <c r="I178" s="289" t="s">
        <v>623</v>
      </c>
      <c r="J178" s="289">
        <v>1</v>
      </c>
      <c r="K178" s="337"/>
    </row>
    <row r="179" s="1" customFormat="1" ht="15" customHeight="1">
      <c r="B179" s="314"/>
      <c r="C179" s="289" t="s">
        <v>54</v>
      </c>
      <c r="D179" s="289"/>
      <c r="E179" s="289"/>
      <c r="F179" s="312" t="s">
        <v>552</v>
      </c>
      <c r="G179" s="289"/>
      <c r="H179" s="289" t="s">
        <v>624</v>
      </c>
      <c r="I179" s="289" t="s">
        <v>554</v>
      </c>
      <c r="J179" s="289">
        <v>20</v>
      </c>
      <c r="K179" s="337"/>
    </row>
    <row r="180" s="1" customFormat="1" ht="15" customHeight="1">
      <c r="B180" s="314"/>
      <c r="C180" s="289" t="s">
        <v>55</v>
      </c>
      <c r="D180" s="289"/>
      <c r="E180" s="289"/>
      <c r="F180" s="312" t="s">
        <v>552</v>
      </c>
      <c r="G180" s="289"/>
      <c r="H180" s="289" t="s">
        <v>625</v>
      </c>
      <c r="I180" s="289" t="s">
        <v>554</v>
      </c>
      <c r="J180" s="289">
        <v>255</v>
      </c>
      <c r="K180" s="337"/>
    </row>
    <row r="181" s="1" customFormat="1" ht="15" customHeight="1">
      <c r="B181" s="314"/>
      <c r="C181" s="289" t="s">
        <v>107</v>
      </c>
      <c r="D181" s="289"/>
      <c r="E181" s="289"/>
      <c r="F181" s="312" t="s">
        <v>552</v>
      </c>
      <c r="G181" s="289"/>
      <c r="H181" s="289" t="s">
        <v>516</v>
      </c>
      <c r="I181" s="289" t="s">
        <v>554</v>
      </c>
      <c r="J181" s="289">
        <v>10</v>
      </c>
      <c r="K181" s="337"/>
    </row>
    <row r="182" s="1" customFormat="1" ht="15" customHeight="1">
      <c r="B182" s="314"/>
      <c r="C182" s="289" t="s">
        <v>108</v>
      </c>
      <c r="D182" s="289"/>
      <c r="E182" s="289"/>
      <c r="F182" s="312" t="s">
        <v>552</v>
      </c>
      <c r="G182" s="289"/>
      <c r="H182" s="289" t="s">
        <v>626</v>
      </c>
      <c r="I182" s="289" t="s">
        <v>587</v>
      </c>
      <c r="J182" s="289"/>
      <c r="K182" s="337"/>
    </row>
    <row r="183" s="1" customFormat="1" ht="15" customHeight="1">
      <c r="B183" s="314"/>
      <c r="C183" s="289" t="s">
        <v>627</v>
      </c>
      <c r="D183" s="289"/>
      <c r="E183" s="289"/>
      <c r="F183" s="312" t="s">
        <v>552</v>
      </c>
      <c r="G183" s="289"/>
      <c r="H183" s="289" t="s">
        <v>628</v>
      </c>
      <c r="I183" s="289" t="s">
        <v>587</v>
      </c>
      <c r="J183" s="289"/>
      <c r="K183" s="337"/>
    </row>
    <row r="184" s="1" customFormat="1" ht="15" customHeight="1">
      <c r="B184" s="314"/>
      <c r="C184" s="289" t="s">
        <v>616</v>
      </c>
      <c r="D184" s="289"/>
      <c r="E184" s="289"/>
      <c r="F184" s="312" t="s">
        <v>552</v>
      </c>
      <c r="G184" s="289"/>
      <c r="H184" s="289" t="s">
        <v>629</v>
      </c>
      <c r="I184" s="289" t="s">
        <v>587</v>
      </c>
      <c r="J184" s="289"/>
      <c r="K184" s="337"/>
    </row>
    <row r="185" s="1" customFormat="1" ht="15" customHeight="1">
      <c r="B185" s="314"/>
      <c r="C185" s="289" t="s">
        <v>110</v>
      </c>
      <c r="D185" s="289"/>
      <c r="E185" s="289"/>
      <c r="F185" s="312" t="s">
        <v>558</v>
      </c>
      <c r="G185" s="289"/>
      <c r="H185" s="289" t="s">
        <v>630</v>
      </c>
      <c r="I185" s="289" t="s">
        <v>554</v>
      </c>
      <c r="J185" s="289">
        <v>50</v>
      </c>
      <c r="K185" s="337"/>
    </row>
    <row r="186" s="1" customFormat="1" ht="15" customHeight="1">
      <c r="B186" s="314"/>
      <c r="C186" s="289" t="s">
        <v>631</v>
      </c>
      <c r="D186" s="289"/>
      <c r="E186" s="289"/>
      <c r="F186" s="312" t="s">
        <v>558</v>
      </c>
      <c r="G186" s="289"/>
      <c r="H186" s="289" t="s">
        <v>632</v>
      </c>
      <c r="I186" s="289" t="s">
        <v>633</v>
      </c>
      <c r="J186" s="289"/>
      <c r="K186" s="337"/>
    </row>
    <row r="187" s="1" customFormat="1" ht="15" customHeight="1">
      <c r="B187" s="314"/>
      <c r="C187" s="289" t="s">
        <v>634</v>
      </c>
      <c r="D187" s="289"/>
      <c r="E187" s="289"/>
      <c r="F187" s="312" t="s">
        <v>558</v>
      </c>
      <c r="G187" s="289"/>
      <c r="H187" s="289" t="s">
        <v>635</v>
      </c>
      <c r="I187" s="289" t="s">
        <v>633</v>
      </c>
      <c r="J187" s="289"/>
      <c r="K187" s="337"/>
    </row>
    <row r="188" s="1" customFormat="1" ht="15" customHeight="1">
      <c r="B188" s="314"/>
      <c r="C188" s="289" t="s">
        <v>636</v>
      </c>
      <c r="D188" s="289"/>
      <c r="E188" s="289"/>
      <c r="F188" s="312" t="s">
        <v>558</v>
      </c>
      <c r="G188" s="289"/>
      <c r="H188" s="289" t="s">
        <v>637</v>
      </c>
      <c r="I188" s="289" t="s">
        <v>633</v>
      </c>
      <c r="J188" s="289"/>
      <c r="K188" s="337"/>
    </row>
    <row r="189" s="1" customFormat="1" ht="15" customHeight="1">
      <c r="B189" s="314"/>
      <c r="C189" s="350" t="s">
        <v>638</v>
      </c>
      <c r="D189" s="289"/>
      <c r="E189" s="289"/>
      <c r="F189" s="312" t="s">
        <v>558</v>
      </c>
      <c r="G189" s="289"/>
      <c r="H189" s="289" t="s">
        <v>639</v>
      </c>
      <c r="I189" s="289" t="s">
        <v>640</v>
      </c>
      <c r="J189" s="351" t="s">
        <v>641</v>
      </c>
      <c r="K189" s="337"/>
    </row>
    <row r="190" s="17" customFormat="1" ht="15" customHeight="1">
      <c r="B190" s="352"/>
      <c r="C190" s="353" t="s">
        <v>642</v>
      </c>
      <c r="D190" s="354"/>
      <c r="E190" s="354"/>
      <c r="F190" s="355" t="s">
        <v>558</v>
      </c>
      <c r="G190" s="354"/>
      <c r="H190" s="354" t="s">
        <v>643</v>
      </c>
      <c r="I190" s="354" t="s">
        <v>640</v>
      </c>
      <c r="J190" s="356" t="s">
        <v>641</v>
      </c>
      <c r="K190" s="357"/>
    </row>
    <row r="191" s="1" customFormat="1" ht="15" customHeight="1">
      <c r="B191" s="314"/>
      <c r="C191" s="350" t="s">
        <v>43</v>
      </c>
      <c r="D191" s="289"/>
      <c r="E191" s="289"/>
      <c r="F191" s="312" t="s">
        <v>552</v>
      </c>
      <c r="G191" s="289"/>
      <c r="H191" s="286" t="s">
        <v>644</v>
      </c>
      <c r="I191" s="289" t="s">
        <v>645</v>
      </c>
      <c r="J191" s="289"/>
      <c r="K191" s="337"/>
    </row>
    <row r="192" s="1" customFormat="1" ht="15" customHeight="1">
      <c r="B192" s="314"/>
      <c r="C192" s="350" t="s">
        <v>646</v>
      </c>
      <c r="D192" s="289"/>
      <c r="E192" s="289"/>
      <c r="F192" s="312" t="s">
        <v>552</v>
      </c>
      <c r="G192" s="289"/>
      <c r="H192" s="289" t="s">
        <v>647</v>
      </c>
      <c r="I192" s="289" t="s">
        <v>587</v>
      </c>
      <c r="J192" s="289"/>
      <c r="K192" s="337"/>
    </row>
    <row r="193" s="1" customFormat="1" ht="15" customHeight="1">
      <c r="B193" s="314"/>
      <c r="C193" s="350" t="s">
        <v>648</v>
      </c>
      <c r="D193" s="289"/>
      <c r="E193" s="289"/>
      <c r="F193" s="312" t="s">
        <v>552</v>
      </c>
      <c r="G193" s="289"/>
      <c r="H193" s="289" t="s">
        <v>649</v>
      </c>
      <c r="I193" s="289" t="s">
        <v>587</v>
      </c>
      <c r="J193" s="289"/>
      <c r="K193" s="337"/>
    </row>
    <row r="194" s="1" customFormat="1" ht="15" customHeight="1">
      <c r="B194" s="314"/>
      <c r="C194" s="350" t="s">
        <v>650</v>
      </c>
      <c r="D194" s="289"/>
      <c r="E194" s="289"/>
      <c r="F194" s="312" t="s">
        <v>558</v>
      </c>
      <c r="G194" s="289"/>
      <c r="H194" s="289" t="s">
        <v>651</v>
      </c>
      <c r="I194" s="289" t="s">
        <v>587</v>
      </c>
      <c r="J194" s="289"/>
      <c r="K194" s="337"/>
    </row>
    <row r="195" s="1" customFormat="1" ht="15" customHeight="1">
      <c r="B195" s="343"/>
      <c r="C195" s="358"/>
      <c r="D195" s="323"/>
      <c r="E195" s="323"/>
      <c r="F195" s="323"/>
      <c r="G195" s="323"/>
      <c r="H195" s="323"/>
      <c r="I195" s="323"/>
      <c r="J195" s="323"/>
      <c r="K195" s="344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325"/>
      <c r="C197" s="335"/>
      <c r="D197" s="335"/>
      <c r="E197" s="335"/>
      <c r="F197" s="345"/>
      <c r="G197" s="335"/>
      <c r="H197" s="335"/>
      <c r="I197" s="335"/>
      <c r="J197" s="335"/>
      <c r="K197" s="325"/>
    </row>
    <row r="198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="1" customFormat="1" ht="13.5">
      <c r="B199" s="276"/>
      <c r="C199" s="277"/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1">
      <c r="B200" s="279"/>
      <c r="C200" s="280" t="s">
        <v>652</v>
      </c>
      <c r="D200" s="280"/>
      <c r="E200" s="280"/>
      <c r="F200" s="280"/>
      <c r="G200" s="280"/>
      <c r="H200" s="280"/>
      <c r="I200" s="280"/>
      <c r="J200" s="280"/>
      <c r="K200" s="281"/>
    </row>
    <row r="201" s="1" customFormat="1" ht="25.5" customHeight="1">
      <c r="B201" s="279"/>
      <c r="C201" s="359" t="s">
        <v>653</v>
      </c>
      <c r="D201" s="359"/>
      <c r="E201" s="359"/>
      <c r="F201" s="359" t="s">
        <v>654</v>
      </c>
      <c r="G201" s="360"/>
      <c r="H201" s="359" t="s">
        <v>655</v>
      </c>
      <c r="I201" s="359"/>
      <c r="J201" s="359"/>
      <c r="K201" s="281"/>
    </row>
    <row r="202" s="1" customFormat="1" ht="5.25" customHeight="1">
      <c r="B202" s="314"/>
      <c r="C202" s="309"/>
      <c r="D202" s="309"/>
      <c r="E202" s="309"/>
      <c r="F202" s="309"/>
      <c r="G202" s="335"/>
      <c r="H202" s="309"/>
      <c r="I202" s="309"/>
      <c r="J202" s="309"/>
      <c r="K202" s="337"/>
    </row>
    <row r="203" s="1" customFormat="1" ht="15" customHeight="1">
      <c r="B203" s="314"/>
      <c r="C203" s="289" t="s">
        <v>645</v>
      </c>
      <c r="D203" s="289"/>
      <c r="E203" s="289"/>
      <c r="F203" s="312" t="s">
        <v>44</v>
      </c>
      <c r="G203" s="289"/>
      <c r="H203" s="289" t="s">
        <v>656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45</v>
      </c>
      <c r="G204" s="289"/>
      <c r="H204" s="289" t="s">
        <v>657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48</v>
      </c>
      <c r="G205" s="289"/>
      <c r="H205" s="289" t="s">
        <v>658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46</v>
      </c>
      <c r="G206" s="289"/>
      <c r="H206" s="289" t="s">
        <v>659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 t="s">
        <v>47</v>
      </c>
      <c r="G207" s="289"/>
      <c r="H207" s="289" t="s">
        <v>660</v>
      </c>
      <c r="I207" s="289"/>
      <c r="J207" s="289"/>
      <c r="K207" s="337"/>
    </row>
    <row r="208" s="1" customFormat="1" ht="15" customHeight="1">
      <c r="B208" s="314"/>
      <c r="C208" s="289"/>
      <c r="D208" s="289"/>
      <c r="E208" s="289"/>
      <c r="F208" s="312"/>
      <c r="G208" s="289"/>
      <c r="H208" s="289"/>
      <c r="I208" s="289"/>
      <c r="J208" s="289"/>
      <c r="K208" s="337"/>
    </row>
    <row r="209" s="1" customFormat="1" ht="15" customHeight="1">
      <c r="B209" s="314"/>
      <c r="C209" s="289" t="s">
        <v>599</v>
      </c>
      <c r="D209" s="289"/>
      <c r="E209" s="289"/>
      <c r="F209" s="312" t="s">
        <v>80</v>
      </c>
      <c r="G209" s="289"/>
      <c r="H209" s="289" t="s">
        <v>661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494</v>
      </c>
      <c r="G210" s="289"/>
      <c r="H210" s="289" t="s">
        <v>495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492</v>
      </c>
      <c r="G211" s="289"/>
      <c r="H211" s="289" t="s">
        <v>662</v>
      </c>
      <c r="I211" s="289"/>
      <c r="J211" s="289"/>
      <c r="K211" s="337"/>
    </row>
    <row r="212" s="1" customFormat="1" ht="15" customHeight="1">
      <c r="B212" s="361"/>
      <c r="C212" s="289"/>
      <c r="D212" s="289"/>
      <c r="E212" s="289"/>
      <c r="F212" s="312" t="s">
        <v>496</v>
      </c>
      <c r="G212" s="350"/>
      <c r="H212" s="341" t="s">
        <v>497</v>
      </c>
      <c r="I212" s="341"/>
      <c r="J212" s="341"/>
      <c r="K212" s="362"/>
    </row>
    <row r="213" s="1" customFormat="1" ht="15" customHeight="1">
      <c r="B213" s="361"/>
      <c r="C213" s="289"/>
      <c r="D213" s="289"/>
      <c r="E213" s="289"/>
      <c r="F213" s="312" t="s">
        <v>498</v>
      </c>
      <c r="G213" s="350"/>
      <c r="H213" s="341" t="s">
        <v>467</v>
      </c>
      <c r="I213" s="341"/>
      <c r="J213" s="341"/>
      <c r="K213" s="362"/>
    </row>
    <row r="214" s="1" customFormat="1" ht="15" customHeight="1">
      <c r="B214" s="361"/>
      <c r="C214" s="289"/>
      <c r="D214" s="289"/>
      <c r="E214" s="289"/>
      <c r="F214" s="312"/>
      <c r="G214" s="350"/>
      <c r="H214" s="341"/>
      <c r="I214" s="341"/>
      <c r="J214" s="341"/>
      <c r="K214" s="362"/>
    </row>
    <row r="215" s="1" customFormat="1" ht="15" customHeight="1">
      <c r="B215" s="361"/>
      <c r="C215" s="289" t="s">
        <v>623</v>
      </c>
      <c r="D215" s="289"/>
      <c r="E215" s="289"/>
      <c r="F215" s="312">
        <v>1</v>
      </c>
      <c r="G215" s="350"/>
      <c r="H215" s="341" t="s">
        <v>663</v>
      </c>
      <c r="I215" s="341"/>
      <c r="J215" s="341"/>
      <c r="K215" s="362"/>
    </row>
    <row r="216" s="1" customFormat="1" ht="15" customHeight="1">
      <c r="B216" s="361"/>
      <c r="C216" s="289"/>
      <c r="D216" s="289"/>
      <c r="E216" s="289"/>
      <c r="F216" s="312">
        <v>2</v>
      </c>
      <c r="G216" s="350"/>
      <c r="H216" s="341" t="s">
        <v>664</v>
      </c>
      <c r="I216" s="341"/>
      <c r="J216" s="341"/>
      <c r="K216" s="362"/>
    </row>
    <row r="217" s="1" customFormat="1" ht="15" customHeight="1">
      <c r="B217" s="361"/>
      <c r="C217" s="289"/>
      <c r="D217" s="289"/>
      <c r="E217" s="289"/>
      <c r="F217" s="312">
        <v>3</v>
      </c>
      <c r="G217" s="350"/>
      <c r="H217" s="341" t="s">
        <v>665</v>
      </c>
      <c r="I217" s="341"/>
      <c r="J217" s="341"/>
      <c r="K217" s="362"/>
    </row>
    <row r="218" s="1" customFormat="1" ht="15" customHeight="1">
      <c r="B218" s="361"/>
      <c r="C218" s="289"/>
      <c r="D218" s="289"/>
      <c r="E218" s="289"/>
      <c r="F218" s="312">
        <v>4</v>
      </c>
      <c r="G218" s="350"/>
      <c r="H218" s="341" t="s">
        <v>666</v>
      </c>
      <c r="I218" s="341"/>
      <c r="J218" s="341"/>
      <c r="K218" s="362"/>
    </row>
    <row r="219" s="1" customFormat="1" ht="12.75" customHeight="1">
      <c r="B219" s="363"/>
      <c r="C219" s="364"/>
      <c r="D219" s="364"/>
      <c r="E219" s="364"/>
      <c r="F219" s="364"/>
      <c r="G219" s="364"/>
      <c r="H219" s="364"/>
      <c r="I219" s="364"/>
      <c r="J219" s="364"/>
      <c r="K219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Notebook2</dc:creator>
  <cp:lastModifiedBy>Notebook2</cp:lastModifiedBy>
  <dcterms:created xsi:type="dcterms:W3CDTF">2024-02-12T13:37:51Z</dcterms:created>
  <dcterms:modified xsi:type="dcterms:W3CDTF">2024-02-12T13:37:55Z</dcterms:modified>
</cp:coreProperties>
</file>